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lavi\Documents\"/>
    </mc:Choice>
  </mc:AlternateContent>
  <xr:revisionPtr revIDLastSave="0" documentId="8_{9831EEFF-F39C-422F-88E2-CADD992E0565}" xr6:coauthVersionLast="47" xr6:coauthVersionMax="47" xr10:uidLastSave="{00000000-0000-0000-0000-000000000000}"/>
  <bookViews>
    <workbookView xWindow="-120" yWindow="-120" windowWidth="29040" windowHeight="16440" xr2:uid="{3B644358-99B1-4ED3-9D45-6513DA503C23}"/>
  </bookViews>
  <sheets>
    <sheet name="Planilha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8" i="1" l="1"/>
  <c r="N15" i="1"/>
  <c r="H15" i="1"/>
  <c r="J15" i="1" l="1"/>
  <c r="H16" i="1" s="1"/>
  <c r="G15" i="1"/>
  <c r="J16" i="1" l="1"/>
  <c r="H17" i="1" s="1"/>
  <c r="K16" i="1" s="1"/>
  <c r="K15" i="1"/>
  <c r="G16" i="1"/>
  <c r="G17" i="1" l="1"/>
  <c r="J17" i="1"/>
  <c r="H18" i="1" s="1"/>
  <c r="J18" i="1" l="1"/>
  <c r="H19" i="1" s="1"/>
  <c r="K18" i="1" s="1"/>
  <c r="G18" i="1"/>
  <c r="K17" i="1"/>
  <c r="J19" i="1" l="1"/>
  <c r="H20" i="1" s="1"/>
  <c r="K19" i="1" s="1"/>
  <c r="G19" i="1"/>
  <c r="G20" i="1" l="1"/>
  <c r="J20" i="1"/>
  <c r="H21" i="1" s="1"/>
  <c r="K20" i="1" s="1"/>
  <c r="J21" i="1" l="1"/>
  <c r="H22" i="1" s="1"/>
  <c r="K21" i="1" s="1"/>
  <c r="G21" i="1"/>
  <c r="J22" i="1" l="1"/>
  <c r="H23" i="1" s="1"/>
  <c r="G22" i="1"/>
  <c r="J23" i="1" l="1"/>
  <c r="H24" i="1" s="1"/>
  <c r="K23" i="1" s="1"/>
  <c r="G23" i="1"/>
  <c r="K22" i="1"/>
  <c r="J24" i="1" l="1"/>
  <c r="H25" i="1" s="1"/>
  <c r="G24" i="1"/>
  <c r="G25" i="1" l="1"/>
  <c r="J25" i="1"/>
  <c r="H26" i="1" s="1"/>
  <c r="K24" i="1"/>
  <c r="G26" i="1" l="1"/>
  <c r="J26" i="1"/>
  <c r="H27" i="1" s="1"/>
  <c r="K25" i="1"/>
  <c r="J27" i="1" l="1"/>
  <c r="H28" i="1" s="1"/>
  <c r="G27" i="1"/>
  <c r="K26" i="1"/>
  <c r="K27" i="1" l="1"/>
  <c r="J28" i="1"/>
  <c r="H29" i="1" s="1"/>
  <c r="G28" i="1"/>
  <c r="K28" i="1" l="1"/>
  <c r="J29" i="1"/>
  <c r="H30" i="1" s="1"/>
  <c r="G29" i="1"/>
  <c r="G30" i="1" l="1"/>
  <c r="J30" i="1"/>
  <c r="H31" i="1" s="1"/>
  <c r="K30" i="1" s="1"/>
  <c r="K29" i="1"/>
  <c r="J31" i="1" l="1"/>
  <c r="H32" i="1" s="1"/>
  <c r="G31" i="1"/>
  <c r="J32" i="1" l="1"/>
  <c r="H33" i="1" s="1"/>
  <c r="K32" i="1" s="1"/>
  <c r="G32" i="1"/>
  <c r="K31" i="1"/>
  <c r="J33" i="1" l="1"/>
  <c r="H34" i="1" s="1"/>
  <c r="K33" i="1" s="1"/>
  <c r="G33" i="1"/>
  <c r="J34" i="1" l="1"/>
  <c r="H35" i="1" s="1"/>
  <c r="K34" i="1" s="1"/>
  <c r="G34" i="1"/>
  <c r="J35" i="1" l="1"/>
  <c r="H36" i="1" s="1"/>
  <c r="K35" i="1" s="1"/>
  <c r="G35" i="1"/>
  <c r="J36" i="1" l="1"/>
  <c r="H37" i="1" s="1"/>
  <c r="K36" i="1" s="1"/>
  <c r="G36" i="1"/>
  <c r="J37" i="1" l="1"/>
  <c r="H38" i="1" s="1"/>
  <c r="G37" i="1"/>
  <c r="J38" i="1" l="1"/>
  <c r="H39" i="1" s="1"/>
  <c r="G38" i="1"/>
  <c r="K37" i="1"/>
  <c r="J39" i="1" l="1"/>
  <c r="H40" i="1" s="1"/>
  <c r="G39" i="1"/>
  <c r="K38" i="1"/>
  <c r="K39" i="1" l="1"/>
  <c r="J40" i="1"/>
  <c r="H41" i="1" s="1"/>
  <c r="K40" i="1" s="1"/>
  <c r="G40" i="1"/>
  <c r="J41" i="1" l="1"/>
  <c r="H42" i="1" s="1"/>
  <c r="G41" i="1"/>
  <c r="K41" i="1" l="1"/>
  <c r="G42" i="1"/>
  <c r="J42" i="1"/>
  <c r="H43" i="1" s="1"/>
  <c r="K42" i="1" l="1"/>
  <c r="J43" i="1"/>
  <c r="H44" i="1" s="1"/>
  <c r="G43" i="1"/>
  <c r="K43" i="1" l="1"/>
  <c r="G44" i="1"/>
  <c r="J44" i="1"/>
  <c r="H45" i="1" s="1"/>
  <c r="K44" i="1" l="1"/>
  <c r="G45" i="1"/>
  <c r="J45" i="1"/>
  <c r="H46" i="1" s="1"/>
  <c r="K45" i="1" l="1"/>
  <c r="G46" i="1"/>
  <c r="J46" i="1"/>
  <c r="H47" i="1" s="1"/>
  <c r="K46" i="1" s="1"/>
  <c r="G47" i="1" l="1"/>
  <c r="J47" i="1"/>
  <c r="H48" i="1" s="1"/>
  <c r="K47" i="1" l="1"/>
  <c r="J48" i="1"/>
  <c r="H49" i="1" s="1"/>
  <c r="G48" i="1"/>
  <c r="J49" i="1" l="1"/>
  <c r="H50" i="1" s="1"/>
  <c r="G49" i="1"/>
  <c r="K48" i="1"/>
  <c r="J50" i="1" l="1"/>
  <c r="H51" i="1" s="1"/>
  <c r="G50" i="1"/>
  <c r="K49" i="1"/>
  <c r="J51" i="1" l="1"/>
  <c r="H52" i="1" s="1"/>
  <c r="K51" i="1" s="1"/>
  <c r="G51" i="1"/>
  <c r="K50" i="1"/>
  <c r="J52" i="1" l="1"/>
  <c r="H53" i="1" s="1"/>
  <c r="K52" i="1" s="1"/>
  <c r="G52" i="1"/>
  <c r="J53" i="1" l="1"/>
  <c r="H54" i="1" s="1"/>
  <c r="G53" i="1"/>
  <c r="K53" i="1" l="1"/>
  <c r="J54" i="1"/>
  <c r="H55" i="1" s="1"/>
  <c r="K54" i="1" s="1"/>
  <c r="G54" i="1"/>
  <c r="G55" i="1" l="1"/>
  <c r="J55" i="1"/>
  <c r="H56" i="1" s="1"/>
  <c r="K55" i="1" l="1"/>
  <c r="G56" i="1"/>
  <c r="J56" i="1"/>
  <c r="H57" i="1" s="1"/>
  <c r="K56" i="1" l="1"/>
  <c r="J57" i="1"/>
  <c r="H58" i="1" s="1"/>
  <c r="G57" i="1"/>
  <c r="K57" i="1" l="1"/>
  <c r="G58" i="1"/>
  <c r="J58" i="1"/>
  <c r="H59" i="1" s="1"/>
  <c r="K58" i="1" l="1"/>
  <c r="G59" i="1"/>
  <c r="J59" i="1"/>
  <c r="H60" i="1" s="1"/>
  <c r="K59" i="1" l="1"/>
  <c r="G60" i="1"/>
  <c r="J60" i="1"/>
  <c r="H61" i="1" s="1"/>
  <c r="K60" i="1" l="1"/>
  <c r="J61" i="1"/>
  <c r="H62" i="1" s="1"/>
  <c r="K61" i="1" s="1"/>
  <c r="G61" i="1"/>
  <c r="G62" i="1" l="1"/>
  <c r="J62" i="1"/>
  <c r="H63" i="1" s="1"/>
  <c r="G63" i="1" l="1"/>
  <c r="J63" i="1"/>
  <c r="H64" i="1" s="1"/>
  <c r="K62" i="1"/>
  <c r="K63" i="1" l="1"/>
  <c r="J64" i="1"/>
  <c r="H65" i="1" s="1"/>
  <c r="K64" i="1" s="1"/>
  <c r="G64" i="1"/>
  <c r="J65" i="1" l="1"/>
  <c r="H66" i="1" s="1"/>
  <c r="K65" i="1" s="1"/>
  <c r="G65" i="1"/>
  <c r="G66" i="1" l="1"/>
  <c r="J66" i="1"/>
  <c r="H67" i="1" s="1"/>
  <c r="K66" i="1" s="1"/>
  <c r="G67" i="1" l="1"/>
  <c r="J67" i="1"/>
  <c r="H68" i="1" s="1"/>
  <c r="K67" i="1" s="1"/>
  <c r="J68" i="1" l="1"/>
  <c r="H69" i="1" s="1"/>
  <c r="K68" i="1" s="1"/>
  <c r="G68" i="1"/>
  <c r="J69" i="1" l="1"/>
  <c r="H70" i="1" s="1"/>
  <c r="K69" i="1" s="1"/>
  <c r="G69" i="1"/>
  <c r="J70" i="1" l="1"/>
  <c r="H71" i="1" s="1"/>
  <c r="K70" i="1" s="1"/>
  <c r="G70" i="1"/>
  <c r="G71" i="1" l="1"/>
  <c r="J71" i="1"/>
  <c r="H72" i="1" s="1"/>
  <c r="K71" i="1" s="1"/>
  <c r="G72" i="1" l="1"/>
  <c r="J72" i="1"/>
  <c r="H73" i="1" s="1"/>
  <c r="J73" i="1" l="1"/>
  <c r="H74" i="1" s="1"/>
  <c r="K73" i="1" s="1"/>
  <c r="G73" i="1"/>
  <c r="K72" i="1"/>
  <c r="J74" i="1" l="1"/>
  <c r="H75" i="1" s="1"/>
  <c r="G74" i="1"/>
  <c r="G75" i="1" l="1"/>
  <c r="J75" i="1"/>
  <c r="H76" i="1" s="1"/>
  <c r="K74" i="1"/>
  <c r="J76" i="1" l="1"/>
  <c r="H77" i="1" s="1"/>
  <c r="K76" i="1" s="1"/>
  <c r="G76" i="1"/>
  <c r="K75" i="1"/>
  <c r="G77" i="1" l="1"/>
  <c r="J77" i="1"/>
  <c r="H78" i="1" s="1"/>
  <c r="J78" i="1" l="1"/>
  <c r="H79" i="1" s="1"/>
  <c r="K78" i="1" s="1"/>
  <c r="G78" i="1"/>
  <c r="K77" i="1"/>
  <c r="G79" i="1" l="1"/>
  <c r="J79" i="1"/>
  <c r="H80" i="1" s="1"/>
  <c r="K79" i="1" s="1"/>
  <c r="G80" i="1" l="1"/>
  <c r="J80" i="1"/>
  <c r="H81" i="1" s="1"/>
  <c r="K80" i="1" s="1"/>
  <c r="G81" i="1" l="1"/>
  <c r="J81" i="1"/>
  <c r="H82" i="1" s="1"/>
  <c r="K81" i="1" s="1"/>
  <c r="G82" i="1" l="1"/>
  <c r="J82" i="1"/>
  <c r="H83" i="1" s="1"/>
  <c r="K82" i="1" l="1"/>
  <c r="J83" i="1"/>
  <c r="H84" i="1" s="1"/>
  <c r="K83" i="1" s="1"/>
  <c r="G83" i="1"/>
  <c r="G84" i="1" l="1"/>
  <c r="J84" i="1"/>
  <c r="H85" i="1" s="1"/>
  <c r="K84" i="1" s="1"/>
  <c r="G85" i="1" l="1"/>
  <c r="J85" i="1"/>
  <c r="H86" i="1" s="1"/>
  <c r="K85" i="1" s="1"/>
  <c r="G86" i="1" l="1"/>
  <c r="J86" i="1"/>
  <c r="H87" i="1" s="1"/>
  <c r="G87" i="1" l="1"/>
  <c r="J87" i="1"/>
  <c r="H88" i="1" s="1"/>
  <c r="K86" i="1"/>
  <c r="J88" i="1" l="1"/>
  <c r="H89" i="1" s="1"/>
  <c r="G88" i="1"/>
  <c r="K87" i="1"/>
  <c r="G89" i="1" l="1"/>
  <c r="J89" i="1"/>
  <c r="H90" i="1" s="1"/>
  <c r="K88" i="1"/>
  <c r="J90" i="1" l="1"/>
  <c r="H91" i="1" s="1"/>
  <c r="G90" i="1"/>
  <c r="K89" i="1"/>
  <c r="J91" i="1" l="1"/>
  <c r="H92" i="1" s="1"/>
  <c r="G91" i="1"/>
  <c r="K90" i="1"/>
  <c r="G92" i="1" l="1"/>
  <c r="J92" i="1"/>
  <c r="H93" i="1" s="1"/>
  <c r="K91" i="1"/>
  <c r="G93" i="1" l="1"/>
  <c r="J93" i="1"/>
  <c r="H94" i="1" s="1"/>
  <c r="K92" i="1"/>
  <c r="J94" i="1" l="1"/>
  <c r="H95" i="1" s="1"/>
  <c r="G94" i="1"/>
  <c r="K93" i="1"/>
  <c r="G95" i="1" l="1"/>
  <c r="J95" i="1"/>
  <c r="H96" i="1" s="1"/>
  <c r="K94" i="1"/>
  <c r="J96" i="1" l="1"/>
  <c r="H97" i="1" s="1"/>
  <c r="G96" i="1"/>
  <c r="K95" i="1"/>
  <c r="G97" i="1" l="1"/>
  <c r="J97" i="1"/>
  <c r="H98" i="1" s="1"/>
  <c r="K96" i="1"/>
  <c r="J98" i="1" l="1"/>
  <c r="H99" i="1" s="1"/>
  <c r="G98" i="1"/>
  <c r="K97" i="1"/>
  <c r="J99" i="1" l="1"/>
  <c r="H100" i="1" s="1"/>
  <c r="K99" i="1" s="1"/>
  <c r="G99" i="1"/>
  <c r="K98" i="1"/>
  <c r="J100" i="1" l="1"/>
  <c r="H101" i="1" s="1"/>
  <c r="G100" i="1"/>
  <c r="J101" i="1" l="1"/>
  <c r="H102" i="1" s="1"/>
  <c r="G101" i="1"/>
  <c r="K100" i="1"/>
  <c r="J102" i="1" l="1"/>
  <c r="H103" i="1" s="1"/>
  <c r="G102" i="1"/>
  <c r="K101" i="1"/>
  <c r="J103" i="1" l="1"/>
  <c r="H104" i="1" s="1"/>
  <c r="G103" i="1"/>
  <c r="K102" i="1"/>
  <c r="G104" i="1" l="1"/>
  <c r="J104" i="1"/>
  <c r="H105" i="1" s="1"/>
  <c r="K103" i="1"/>
  <c r="G105" i="1" l="1"/>
  <c r="J105" i="1"/>
  <c r="H106" i="1" s="1"/>
  <c r="K104" i="1"/>
  <c r="G106" i="1" l="1"/>
  <c r="J106" i="1"/>
  <c r="H107" i="1" s="1"/>
  <c r="K105" i="1"/>
  <c r="J107" i="1" l="1"/>
  <c r="H108" i="1" s="1"/>
  <c r="G107" i="1"/>
  <c r="K106" i="1"/>
  <c r="G108" i="1" l="1"/>
  <c r="J108" i="1"/>
  <c r="H109" i="1" s="1"/>
  <c r="K107" i="1"/>
  <c r="J109" i="1" l="1"/>
  <c r="H110" i="1" s="1"/>
  <c r="G109" i="1"/>
  <c r="K108" i="1"/>
  <c r="J110" i="1" l="1"/>
  <c r="H111" i="1" s="1"/>
  <c r="G110" i="1"/>
  <c r="K109" i="1"/>
  <c r="J111" i="1" l="1"/>
  <c r="H112" i="1" s="1"/>
  <c r="K111" i="1" s="1"/>
  <c r="G111" i="1"/>
  <c r="K110" i="1"/>
  <c r="G112" i="1" l="1"/>
  <c r="J112" i="1"/>
  <c r="H113" i="1" s="1"/>
  <c r="G113" i="1" l="1"/>
  <c r="J113" i="1"/>
  <c r="H114" i="1" s="1"/>
  <c r="K112" i="1"/>
  <c r="G114" i="1" l="1"/>
  <c r="J114" i="1"/>
  <c r="H115" i="1" s="1"/>
  <c r="K113" i="1"/>
  <c r="J115" i="1" l="1"/>
  <c r="H116" i="1" s="1"/>
  <c r="G115" i="1"/>
  <c r="K114" i="1"/>
  <c r="G116" i="1" l="1"/>
  <c r="J116" i="1"/>
  <c r="H117" i="1" s="1"/>
  <c r="K115" i="1"/>
  <c r="G117" i="1" l="1"/>
  <c r="J117" i="1"/>
  <c r="H118" i="1" s="1"/>
  <c r="K116" i="1"/>
  <c r="G118" i="1" l="1"/>
  <c r="J118" i="1"/>
  <c r="H119" i="1" s="1"/>
  <c r="K117" i="1"/>
  <c r="G119" i="1" l="1"/>
  <c r="J119" i="1"/>
  <c r="H120" i="1" s="1"/>
  <c r="K118" i="1"/>
  <c r="J120" i="1" l="1"/>
  <c r="H121" i="1" s="1"/>
  <c r="G120" i="1"/>
  <c r="K119" i="1"/>
  <c r="G121" i="1" l="1"/>
  <c r="J121" i="1"/>
  <c r="H122" i="1" s="1"/>
  <c r="K120" i="1"/>
  <c r="J122" i="1" l="1"/>
  <c r="H123" i="1" s="1"/>
  <c r="G122" i="1"/>
  <c r="K121" i="1"/>
  <c r="J123" i="1" l="1"/>
  <c r="H124" i="1" s="1"/>
  <c r="G123" i="1"/>
  <c r="K122" i="1"/>
  <c r="G124" i="1" l="1"/>
  <c r="J124" i="1"/>
  <c r="H125" i="1" s="1"/>
  <c r="G125" i="1" l="1"/>
  <c r="J125" i="1"/>
  <c r="H126" i="1" s="1"/>
  <c r="J126" i="1" l="1"/>
  <c r="H127" i="1" s="1"/>
  <c r="G126" i="1"/>
  <c r="J127" i="1" l="1"/>
  <c r="H128" i="1" s="1"/>
  <c r="G127" i="1"/>
  <c r="J128" i="1" l="1"/>
  <c r="H129" i="1" s="1"/>
  <c r="G128" i="1"/>
  <c r="J129" i="1" l="1"/>
  <c r="H130" i="1" s="1"/>
  <c r="G129" i="1"/>
  <c r="G130" i="1" l="1"/>
  <c r="J130" i="1"/>
  <c r="H131" i="1" s="1"/>
  <c r="G131" i="1" l="1"/>
  <c r="J131" i="1"/>
  <c r="H132" i="1" s="1"/>
  <c r="G132" i="1" l="1"/>
  <c r="J132" i="1"/>
  <c r="H133" i="1" s="1"/>
  <c r="J133" i="1" l="1"/>
  <c r="H134" i="1" s="1"/>
  <c r="G133" i="1"/>
  <c r="J134" i="1" l="1"/>
  <c r="H135" i="1" s="1"/>
  <c r="G134" i="1"/>
  <c r="J135" i="1" l="1"/>
  <c r="H136" i="1" s="1"/>
  <c r="G135" i="1"/>
  <c r="G136" i="1" l="1"/>
  <c r="J136" i="1"/>
  <c r="H137" i="1" s="1"/>
  <c r="J137" i="1" l="1"/>
  <c r="H138" i="1" s="1"/>
  <c r="G137" i="1"/>
  <c r="G138" i="1" l="1"/>
  <c r="J138" i="1"/>
  <c r="H139" i="1" s="1"/>
  <c r="J139" i="1" l="1"/>
  <c r="H140" i="1" s="1"/>
  <c r="G139" i="1"/>
  <c r="J140" i="1" l="1"/>
  <c r="H141" i="1" s="1"/>
  <c r="G140" i="1"/>
  <c r="G141" i="1" l="1"/>
  <c r="J141" i="1"/>
  <c r="H142" i="1" s="1"/>
  <c r="G142" i="1" l="1"/>
  <c r="J142" i="1"/>
  <c r="H143" i="1" s="1"/>
  <c r="J143" i="1" l="1"/>
  <c r="H144" i="1" s="1"/>
  <c r="G143" i="1"/>
  <c r="J144" i="1" l="1"/>
  <c r="H145" i="1" s="1"/>
  <c r="G144" i="1"/>
  <c r="J145" i="1" l="1"/>
  <c r="H146" i="1" s="1"/>
  <c r="G145" i="1"/>
  <c r="J146" i="1" l="1"/>
  <c r="H147" i="1" s="1"/>
  <c r="G146" i="1"/>
  <c r="J147" i="1" l="1"/>
  <c r="H148" i="1" s="1"/>
  <c r="G147" i="1"/>
  <c r="J148" i="1" l="1"/>
  <c r="H149" i="1" s="1"/>
  <c r="G148" i="1"/>
  <c r="J149" i="1" l="1"/>
  <c r="H150" i="1" s="1"/>
  <c r="G149" i="1"/>
  <c r="J150" i="1" l="1"/>
  <c r="H151" i="1" s="1"/>
  <c r="G150" i="1"/>
  <c r="G151" i="1" l="1"/>
  <c r="J151" i="1"/>
  <c r="H152" i="1" s="1"/>
  <c r="J152" i="1" l="1"/>
  <c r="H153" i="1" s="1"/>
  <c r="G152" i="1"/>
  <c r="G153" i="1" l="1"/>
  <c r="J153" i="1"/>
  <c r="H154" i="1" s="1"/>
  <c r="J154" i="1" l="1"/>
  <c r="H155" i="1" s="1"/>
  <c r="G154" i="1"/>
  <c r="J155" i="1" l="1"/>
  <c r="H156" i="1" s="1"/>
  <c r="G155" i="1"/>
  <c r="G156" i="1" l="1"/>
  <c r="J156" i="1"/>
  <c r="H157" i="1" s="1"/>
  <c r="G157" i="1" l="1"/>
  <c r="J157" i="1"/>
  <c r="H158" i="1" s="1"/>
  <c r="J158" i="1" l="1"/>
  <c r="H159" i="1" s="1"/>
  <c r="G158" i="1"/>
  <c r="G159" i="1" l="1"/>
  <c r="J159" i="1" l="1"/>
  <c r="H160" i="1" s="1"/>
  <c r="G160" i="1" s="1"/>
  <c r="J160" i="1" l="1"/>
  <c r="H161" i="1" s="1"/>
  <c r="G161" i="1" s="1"/>
  <c r="J161" i="1" l="1"/>
  <c r="H162" i="1" s="1"/>
  <c r="G162" i="1" s="1"/>
  <c r="J162" i="1" l="1"/>
  <c r="H163" i="1" s="1"/>
  <c r="G163" i="1" s="1"/>
  <c r="J163" i="1" l="1"/>
  <c r="H164" i="1" s="1"/>
  <c r="G164" i="1" s="1"/>
  <c r="J164" i="1" l="1"/>
  <c r="H165" i="1" s="1"/>
  <c r="G165" i="1" l="1"/>
  <c r="J165" i="1" l="1"/>
  <c r="H166" i="1" s="1"/>
  <c r="G166" i="1" l="1"/>
  <c r="J166" i="1"/>
  <c r="H167" i="1" s="1"/>
  <c r="G167" i="1" s="1"/>
  <c r="J167" i="1" s="1"/>
  <c r="H168" i="1" s="1"/>
  <c r="G168" i="1" s="1"/>
  <c r="J168" i="1" l="1"/>
  <c r="H169" i="1" s="1"/>
  <c r="G169" i="1" s="1"/>
  <c r="J169" i="1" l="1"/>
  <c r="H170" i="1" s="1"/>
  <c r="G170" i="1" l="1"/>
  <c r="J170" i="1" l="1"/>
  <c r="H171" i="1" s="1"/>
  <c r="G171" i="1" l="1"/>
  <c r="J171" i="1" s="1"/>
  <c r="H172" i="1" s="1"/>
  <c r="G172" i="1" s="1"/>
  <c r="J172" i="1" l="1"/>
  <c r="H173" i="1" s="1"/>
  <c r="G173" i="1" l="1"/>
  <c r="J173" i="1"/>
  <c r="H174" i="1" s="1"/>
  <c r="G174" i="1" s="1"/>
  <c r="J174" i="1" l="1"/>
  <c r="H175" i="1" s="1"/>
  <c r="G175" i="1" l="1"/>
  <c r="J175" i="1"/>
  <c r="H176" i="1" s="1"/>
  <c r="G176" i="1" s="1"/>
  <c r="J176" i="1" l="1"/>
  <c r="H177" i="1" s="1"/>
  <c r="G177" i="1" s="1"/>
  <c r="J177" i="1" s="1"/>
  <c r="H178" i="1" s="1"/>
  <c r="G178" i="1" s="1"/>
  <c r="J178" i="1" l="1"/>
  <c r="H179" i="1" s="1"/>
  <c r="G179" i="1" s="1"/>
  <c r="J179" i="1" l="1"/>
  <c r="H180" i="1" s="1"/>
  <c r="G180" i="1" s="1"/>
  <c r="J180" i="1" l="1"/>
  <c r="H181" i="1" s="1"/>
  <c r="G181" i="1" s="1"/>
  <c r="J181" i="1" l="1"/>
  <c r="H182" i="1" s="1"/>
  <c r="G182" i="1" s="1"/>
  <c r="J182" i="1" l="1"/>
  <c r="H183" i="1" s="1"/>
  <c r="G183" i="1" s="1"/>
  <c r="J183" i="1" l="1"/>
  <c r="H184" i="1" s="1"/>
  <c r="G184" i="1" s="1"/>
  <c r="J184" i="1" l="1"/>
  <c r="H185" i="1" s="1"/>
  <c r="G185" i="1" s="1"/>
  <c r="J185" i="1" l="1"/>
  <c r="H186" i="1" s="1"/>
  <c r="G186" i="1" l="1"/>
  <c r="J186" i="1" l="1"/>
  <c r="H187" i="1" s="1"/>
  <c r="G187" i="1" l="1"/>
  <c r="J187" i="1" s="1"/>
  <c r="H188" i="1" s="1"/>
  <c r="G188" i="1" l="1"/>
  <c r="J188" i="1"/>
  <c r="H189" i="1" s="1"/>
  <c r="G189" i="1" s="1"/>
  <c r="J189" i="1" s="1"/>
  <c r="H190" i="1" s="1"/>
  <c r="G190" i="1" s="1"/>
  <c r="J190" i="1" l="1"/>
  <c r="H191" i="1" s="1"/>
  <c r="G191" i="1" s="1"/>
  <c r="J191" i="1" l="1"/>
  <c r="H192" i="1" s="1"/>
  <c r="G192" i="1" s="1"/>
  <c r="J192" i="1" l="1"/>
  <c r="H193" i="1" s="1"/>
  <c r="G193" i="1" s="1"/>
  <c r="J193" i="1" l="1"/>
  <c r="H194" i="1" s="1"/>
  <c r="G194" i="1" s="1"/>
  <c r="J194" i="1" l="1"/>
  <c r="H195" i="1" s="1"/>
  <c r="G195" i="1" s="1"/>
  <c r="J195" i="1" l="1"/>
  <c r="H196" i="1" s="1"/>
  <c r="G196" i="1" s="1"/>
  <c r="J196" i="1" l="1"/>
  <c r="H197" i="1" s="1"/>
  <c r="G197" i="1" s="1"/>
  <c r="J197" i="1" l="1"/>
  <c r="H198" i="1" s="1"/>
  <c r="G198" i="1" l="1"/>
  <c r="J198" i="1" l="1"/>
  <c r="H199" i="1" s="1"/>
  <c r="G199" i="1" l="1"/>
  <c r="J199" i="1"/>
  <c r="H200" i="1" s="1"/>
  <c r="G200" i="1" s="1"/>
  <c r="J200" i="1" l="1"/>
  <c r="H201" i="1" s="1"/>
  <c r="G201" i="1" s="1"/>
  <c r="J201" i="1" l="1"/>
  <c r="H202" i="1" s="1"/>
  <c r="G202" i="1" s="1"/>
  <c r="J202" i="1" l="1"/>
  <c r="H203" i="1" s="1"/>
  <c r="G203" i="1" l="1"/>
  <c r="J203" i="1"/>
  <c r="H204" i="1" s="1"/>
  <c r="G204" i="1" s="1"/>
  <c r="J204" i="1" l="1"/>
  <c r="H205" i="1" s="1"/>
  <c r="G205" i="1" s="1"/>
  <c r="J205" i="1" l="1"/>
  <c r="H206" i="1" s="1"/>
  <c r="G206" i="1" s="1"/>
  <c r="J206" i="1" l="1"/>
  <c r="H207" i="1" s="1"/>
  <c r="G207" i="1" s="1"/>
  <c r="J207" i="1" l="1"/>
  <c r="H208" i="1" s="1"/>
  <c r="G208" i="1" s="1"/>
  <c r="J208" i="1" l="1"/>
  <c r="H209" i="1" s="1"/>
  <c r="G209" i="1" s="1"/>
  <c r="J209" i="1" l="1"/>
  <c r="H210" i="1" s="1"/>
  <c r="G210" i="1" s="1"/>
  <c r="J210" i="1" l="1"/>
  <c r="H211" i="1" s="1"/>
  <c r="G211" i="1" s="1"/>
  <c r="J211" i="1" l="1"/>
  <c r="H212" i="1" s="1"/>
  <c r="G212" i="1" s="1"/>
  <c r="J212" i="1" l="1"/>
  <c r="H213" i="1" s="1"/>
  <c r="G213" i="1" s="1"/>
  <c r="J213" i="1" l="1"/>
  <c r="H214" i="1" s="1"/>
  <c r="G214" i="1" s="1"/>
  <c r="J214" i="1" l="1"/>
  <c r="H215" i="1" s="1"/>
  <c r="G215" i="1" s="1"/>
  <c r="J215" i="1" l="1"/>
  <c r="H216" i="1" s="1"/>
  <c r="G216" i="1" s="1"/>
  <c r="J216" i="1" l="1"/>
  <c r="H217" i="1" s="1"/>
  <c r="G217" i="1" s="1"/>
  <c r="J217" i="1" l="1"/>
  <c r="H218" i="1" s="1"/>
  <c r="G218" i="1" s="1"/>
  <c r="J218" i="1" l="1"/>
  <c r="H219" i="1" s="1"/>
  <c r="G219" i="1" s="1"/>
  <c r="J219" i="1" l="1"/>
  <c r="H220" i="1" s="1"/>
  <c r="G220" i="1" s="1"/>
  <c r="J220" i="1" l="1"/>
  <c r="H221" i="1" s="1"/>
  <c r="G221" i="1" s="1"/>
  <c r="J221" i="1" l="1"/>
  <c r="H222" i="1" s="1"/>
  <c r="G222" i="1" s="1"/>
  <c r="J222" i="1" l="1"/>
  <c r="H223" i="1" s="1"/>
  <c r="G223" i="1" s="1"/>
  <c r="J223" i="1" l="1"/>
  <c r="H224" i="1" s="1"/>
  <c r="G224" i="1" s="1"/>
  <c r="J224" i="1"/>
  <c r="H225" i="1" s="1"/>
  <c r="G225" i="1" s="1"/>
  <c r="J225" i="1" l="1"/>
  <c r="H226" i="1" s="1"/>
  <c r="G226" i="1" s="1"/>
  <c r="J226" i="1" l="1"/>
  <c r="H227" i="1" s="1"/>
  <c r="G227" i="1" s="1"/>
  <c r="J227" i="1" l="1"/>
  <c r="H228" i="1" s="1"/>
  <c r="G228" i="1" s="1"/>
  <c r="J228" i="1" l="1"/>
  <c r="H229" i="1" s="1"/>
  <c r="G229" i="1" s="1"/>
  <c r="J229" i="1" l="1"/>
  <c r="H230" i="1" s="1"/>
  <c r="G230" i="1" s="1"/>
  <c r="J230" i="1" l="1"/>
  <c r="H231" i="1" s="1"/>
  <c r="G231" i="1" l="1"/>
  <c r="J231" i="1" s="1"/>
  <c r="H232" i="1" s="1"/>
  <c r="G232" i="1" l="1"/>
  <c r="J232" i="1" l="1"/>
  <c r="H233" i="1" s="1"/>
  <c r="G233" i="1" s="1"/>
  <c r="J233" i="1" l="1"/>
  <c r="H234" i="1" s="1"/>
  <c r="G234" i="1" s="1"/>
  <c r="J234" i="1" l="1"/>
  <c r="H235" i="1" s="1"/>
  <c r="G235" i="1" l="1"/>
  <c r="J235" i="1" s="1"/>
  <c r="H236" i="1" s="1"/>
  <c r="G236" i="1" l="1"/>
  <c r="J236" i="1" s="1"/>
  <c r="H237" i="1" s="1"/>
  <c r="G237" i="1" s="1"/>
  <c r="J237" i="1" l="1"/>
  <c r="H238" i="1" s="1"/>
  <c r="G238" i="1" l="1"/>
  <c r="J238" i="1"/>
  <c r="H239" i="1" s="1"/>
  <c r="G239" i="1" s="1"/>
  <c r="J239" i="1" l="1"/>
  <c r="H240" i="1" s="1"/>
  <c r="G240" i="1" s="1"/>
  <c r="J240" i="1" l="1"/>
  <c r="H241" i="1" s="1"/>
  <c r="G241" i="1" l="1"/>
  <c r="J241" i="1" s="1"/>
  <c r="H242" i="1" s="1"/>
  <c r="G242" i="1" l="1"/>
  <c r="J242" i="1" s="1"/>
  <c r="H243" i="1" s="1"/>
  <c r="G243" i="1" l="1"/>
  <c r="J243" i="1"/>
  <c r="H244" i="1" s="1"/>
  <c r="G244" i="1" s="1"/>
  <c r="J244" i="1" l="1"/>
  <c r="H245" i="1" s="1"/>
  <c r="G245" i="1" s="1"/>
  <c r="J245" i="1" l="1"/>
  <c r="H246" i="1" s="1"/>
  <c r="G246" i="1" l="1"/>
  <c r="J246" i="1"/>
  <c r="H247" i="1" s="1"/>
  <c r="G247" i="1" s="1"/>
  <c r="J247" i="1" l="1"/>
  <c r="H248" i="1" s="1"/>
  <c r="G248" i="1" s="1"/>
  <c r="J248" i="1" l="1"/>
  <c r="H249" i="1" s="1"/>
  <c r="G249" i="1" l="1"/>
  <c r="J249" i="1"/>
  <c r="H250" i="1" s="1"/>
  <c r="G250" i="1" s="1"/>
  <c r="J250" i="1" l="1"/>
  <c r="H251" i="1" s="1"/>
  <c r="G251" i="1" s="1"/>
  <c r="J251" i="1" s="1"/>
  <c r="H252" i="1" s="1"/>
  <c r="G252" i="1" s="1"/>
  <c r="J252" i="1" l="1"/>
  <c r="H253" i="1" s="1"/>
  <c r="G253" i="1" l="1"/>
  <c r="J253" i="1" l="1"/>
  <c r="H254" i="1" s="1"/>
  <c r="G254" i="1" l="1"/>
  <c r="J254" i="1" s="1"/>
  <c r="H255" i="1" s="1"/>
  <c r="G255" i="1" l="1"/>
  <c r="J255" i="1"/>
  <c r="H256" i="1" s="1"/>
  <c r="G256" i="1" s="1"/>
  <c r="J256" i="1" l="1"/>
  <c r="H257" i="1" s="1"/>
  <c r="G257" i="1" s="1"/>
  <c r="J257" i="1" l="1"/>
  <c r="H258" i="1" s="1"/>
  <c r="G258" i="1" l="1"/>
  <c r="J258" i="1"/>
  <c r="H259" i="1" s="1"/>
  <c r="G259" i="1" s="1"/>
  <c r="J259" i="1" l="1"/>
  <c r="H260" i="1" s="1"/>
  <c r="G260" i="1" s="1"/>
  <c r="J260" i="1" s="1"/>
  <c r="H261" i="1" s="1"/>
  <c r="G261" i="1" s="1"/>
  <c r="J261" i="1" l="1"/>
  <c r="H262" i="1" s="1"/>
  <c r="G262" i="1" s="1"/>
  <c r="J262" i="1" l="1"/>
  <c r="H263" i="1" s="1"/>
  <c r="G263" i="1" s="1"/>
  <c r="J263" i="1" l="1"/>
  <c r="H264" i="1" s="1"/>
  <c r="G264" i="1" s="1"/>
  <c r="J264" i="1" l="1"/>
  <c r="H265" i="1" s="1"/>
  <c r="G265" i="1" s="1"/>
  <c r="J265" i="1" l="1"/>
  <c r="H266" i="1" s="1"/>
  <c r="G266" i="1" l="1"/>
  <c r="J266" i="1" l="1"/>
  <c r="H267" i="1" s="1"/>
  <c r="G267" i="1" l="1"/>
  <c r="J267" i="1" s="1"/>
  <c r="H268" i="1" s="1"/>
  <c r="G268" i="1" s="1"/>
  <c r="J268" i="1" s="1"/>
  <c r="H269" i="1" s="1"/>
  <c r="G269" i="1" l="1"/>
  <c r="J269" i="1" s="1"/>
  <c r="H270" i="1" s="1"/>
  <c r="G270" i="1" s="1"/>
  <c r="J270" i="1" l="1"/>
  <c r="H271" i="1" s="1"/>
  <c r="G271" i="1" s="1"/>
  <c r="J271" i="1" l="1"/>
  <c r="H272" i="1" s="1"/>
  <c r="G272" i="1" s="1"/>
  <c r="J272" i="1" l="1"/>
  <c r="H273" i="1" s="1"/>
  <c r="G273" i="1" s="1"/>
  <c r="J273" i="1" l="1"/>
  <c r="H274" i="1" s="1"/>
  <c r="G274" i="1" l="1"/>
  <c r="J274" i="1" l="1"/>
  <c r="H275" i="1" s="1"/>
  <c r="G275" i="1" l="1"/>
  <c r="J275" i="1"/>
  <c r="H276" i="1" s="1"/>
  <c r="G276" i="1" s="1"/>
  <c r="J276" i="1" l="1"/>
  <c r="H277" i="1" s="1"/>
  <c r="G277" i="1" s="1"/>
  <c r="J277" i="1" l="1"/>
  <c r="H278" i="1" s="1"/>
  <c r="G278" i="1" l="1"/>
  <c r="J278" i="1" s="1"/>
  <c r="H279" i="1" s="1"/>
  <c r="G279" i="1" s="1"/>
  <c r="J279" i="1" l="1"/>
  <c r="H280" i="1" s="1"/>
  <c r="G280" i="1" l="1"/>
  <c r="J280" i="1" s="1"/>
  <c r="H281" i="1" s="1"/>
  <c r="G281" i="1" s="1"/>
  <c r="J281" i="1" l="1"/>
  <c r="H282" i="1" s="1"/>
  <c r="G282" i="1" l="1"/>
  <c r="J282" i="1"/>
  <c r="H283" i="1" s="1"/>
  <c r="G283" i="1" s="1"/>
  <c r="J283" i="1" l="1"/>
  <c r="H284" i="1" s="1"/>
  <c r="G284" i="1" s="1"/>
  <c r="J284" i="1" s="1"/>
  <c r="H285" i="1" s="1"/>
  <c r="G285" i="1" s="1"/>
  <c r="J285" i="1" l="1"/>
  <c r="H286" i="1" s="1"/>
  <c r="G286" i="1" s="1"/>
  <c r="J286" i="1" l="1"/>
  <c r="H287" i="1" s="1"/>
  <c r="G287" i="1" s="1"/>
  <c r="J287" i="1" l="1"/>
  <c r="H288" i="1" s="1"/>
  <c r="G288" i="1" s="1"/>
  <c r="J288" i="1" l="1"/>
  <c r="H289" i="1" s="1"/>
  <c r="G289" i="1" s="1"/>
  <c r="J289" i="1" l="1"/>
  <c r="H290" i="1" s="1"/>
  <c r="G290" i="1" s="1"/>
  <c r="J290" i="1" l="1"/>
  <c r="H291" i="1" s="1"/>
  <c r="G291" i="1" l="1"/>
  <c r="J291" i="1" l="1"/>
  <c r="H292" i="1" s="1"/>
  <c r="G292" i="1" l="1"/>
  <c r="J292" i="1" s="1"/>
  <c r="H293" i="1" s="1"/>
  <c r="G293" i="1" s="1"/>
  <c r="J293" i="1" l="1"/>
  <c r="H294" i="1" s="1"/>
  <c r="G294" i="1" l="1"/>
  <c r="J294" i="1"/>
  <c r="H295" i="1" s="1"/>
  <c r="G295" i="1" s="1"/>
  <c r="J295" i="1" l="1"/>
  <c r="H296" i="1" s="1"/>
  <c r="G296" i="1" s="1"/>
  <c r="J296" i="1" s="1"/>
  <c r="H297" i="1" s="1"/>
  <c r="G297" i="1" s="1"/>
  <c r="J297" i="1" l="1"/>
  <c r="H298" i="1" s="1"/>
  <c r="G298" i="1" s="1"/>
  <c r="J298" i="1" l="1"/>
  <c r="H299" i="1" s="1"/>
  <c r="G299" i="1" s="1"/>
  <c r="J299" i="1" l="1"/>
  <c r="H300" i="1" s="1"/>
  <c r="G300" i="1" s="1"/>
  <c r="J300" i="1" l="1"/>
  <c r="H301" i="1" s="1"/>
  <c r="G301" i="1" s="1"/>
  <c r="J301" i="1" l="1"/>
  <c r="H302" i="1" s="1"/>
  <c r="G302" i="1" s="1"/>
  <c r="J302" i="1" l="1"/>
  <c r="N16" i="1" l="1"/>
  <c r="N17" i="1" l="1"/>
  <c r="N18" i="1"/>
</calcChain>
</file>

<file path=xl/sharedStrings.xml><?xml version="1.0" encoding="utf-8"?>
<sst xmlns="http://schemas.openxmlformats.org/spreadsheetml/2006/main" count="303" uniqueCount="26">
  <si>
    <t>Divida cartão</t>
  </si>
  <si>
    <t>FATURA</t>
  </si>
  <si>
    <t>SEU PAGAMENTO MINIMO</t>
  </si>
  <si>
    <t>Taxa de juros</t>
  </si>
  <si>
    <t>MINIMO</t>
  </si>
  <si>
    <t>Pagamento minimo</t>
  </si>
  <si>
    <t>TOTAL</t>
  </si>
  <si>
    <t>VALOR PAGO</t>
  </si>
  <si>
    <t>SALDO REMANESCENTE</t>
  </si>
  <si>
    <t>TOTAL ABATIDO</t>
  </si>
  <si>
    <t>Janeiro</t>
  </si>
  <si>
    <t>TOTAL DEVIDO</t>
  </si>
  <si>
    <t>Fevereiro</t>
  </si>
  <si>
    <t>TOTAL PAGO</t>
  </si>
  <si>
    <t>Março</t>
  </si>
  <si>
    <t xml:space="preserve">JUROS </t>
  </si>
  <si>
    <t>Abril</t>
  </si>
  <si>
    <t>JUROS EM %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</si>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</sst>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3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6" tint="-0.249977111117893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2">
    <xf numFmtId="0" fontId="0" fillId="0" borderId="0" xfId="0"/>
    <xf numFmtId="0" fontId="3" fillId="2" borderId="0" xfId="0" applyFont="1" applyFill="1" applyAlignment="1">
      <alignment horizontal="center"/>
    </xf>
    <xf numFmtId="44" fontId="0" fillId="0" borderId="0" xfId="1" applyFont="1"/>
    <xf numFmtId="9" fontId="0" fillId="0" borderId="0" xfId="2" applyFont="1"/>
    <xf numFmtId="44" fontId="0" fillId="0" borderId="0" xfId="0" applyNumberFormat="1"/>
    <xf numFmtId="9" fontId="5" fillId="0" borderId="0" xfId="2" applyFont="1"/>
    <xf numFmtId="9" fontId="6" fillId="0" borderId="0" xfId="2" applyFont="1"/>
    <xf numFmtId="44" fontId="2" fillId="0" borderId="0" xfId="1" applyFont="1"/>
    <xf numFmtId="0" fontId="0" fillId="3" borderId="0" xfId="0" applyFill="1"/>
    <xf numFmtId="44" fontId="0" fillId="3" borderId="0" xfId="1" applyFont="1" applyFill="1"/>
    <xf numFmtId="44" fontId="0" fillId="3" borderId="0" xfId="0" applyNumberFormat="1" applyFill="1"/>
    <xf numFmtId="0" fontId="0" fillId="4" borderId="0" xfId="0" applyFill="1"/>
    <xf numFmtId="44" fontId="0" fillId="4" borderId="0" xfId="1" applyFont="1" applyFill="1"/>
    <xf numFmtId="44" fontId="0" fillId="4" borderId="0" xfId="0" applyNumberFormat="1" applyFill="1"/>
    <xf numFmtId="0" fontId="0" fillId="5" borderId="0" xfId="0" applyFill="1"/>
    <xf numFmtId="44" fontId="0" fillId="5" borderId="0" xfId="1" applyFont="1" applyFill="1"/>
    <xf numFmtId="44" fontId="0" fillId="5" borderId="0" xfId="0" applyNumberFormat="1" applyFill="1"/>
    <xf numFmtId="0" fontId="0" fillId="6" borderId="0" xfId="0" applyFill="1"/>
    <xf numFmtId="44" fontId="0" fillId="6" borderId="0" xfId="1" applyFont="1" applyFill="1"/>
    <xf numFmtId="44" fontId="0" fillId="6" borderId="0" xfId="0" applyNumberFormat="1" applyFill="1"/>
    <xf numFmtId="0" fontId="3" fillId="7" borderId="0" xfId="0" applyFont="1" applyFill="1"/>
    <xf numFmtId="44" fontId="3" fillId="7" borderId="0" xfId="1" applyFont="1" applyFill="1"/>
    <xf numFmtId="44" fontId="3" fillId="7" borderId="0" xfId="0" applyNumberFormat="1" applyFont="1" applyFill="1"/>
    <xf numFmtId="0" fontId="3" fillId="8" borderId="0" xfId="0" applyFont="1" applyFill="1"/>
    <xf numFmtId="44" fontId="3" fillId="8" borderId="0" xfId="1" applyFont="1" applyFill="1"/>
    <xf numFmtId="0" fontId="0" fillId="8" borderId="0" xfId="0" applyFill="1"/>
    <xf numFmtId="44" fontId="3" fillId="8" borderId="0" xfId="0" applyNumberFormat="1" applyFont="1" applyFill="1"/>
    <xf numFmtId="0" fontId="3" fillId="9" borderId="0" xfId="0" applyFont="1" applyFill="1"/>
    <xf numFmtId="44" fontId="3" fillId="9" borderId="0" xfId="1" applyFont="1" applyFill="1"/>
    <xf numFmtId="0" fontId="0" fillId="9" borderId="0" xfId="0" applyFill="1"/>
    <xf numFmtId="44" fontId="3" fillId="9" borderId="0" xfId="0" applyNumberFormat="1" applyFont="1" applyFill="1"/>
    <xf numFmtId="0" fontId="3" fillId="10" borderId="0" xfId="0" applyFont="1" applyFill="1"/>
    <xf numFmtId="44" fontId="3" fillId="10" borderId="0" xfId="1" applyFont="1" applyFill="1"/>
    <xf numFmtId="44" fontId="3" fillId="10" borderId="0" xfId="0" applyNumberFormat="1" applyFont="1" applyFill="1"/>
    <xf numFmtId="0" fontId="3" fillId="11" borderId="0" xfId="0" applyFont="1" applyFill="1"/>
    <xf numFmtId="44" fontId="3" fillId="11" borderId="0" xfId="1" applyFont="1" applyFill="1"/>
    <xf numFmtId="44" fontId="3" fillId="11" borderId="0" xfId="0" applyNumberFormat="1" applyFont="1" applyFill="1"/>
    <xf numFmtId="0" fontId="3" fillId="12" borderId="0" xfId="0" applyFont="1" applyFill="1"/>
    <xf numFmtId="44" fontId="3" fillId="12" borderId="0" xfId="1" applyFont="1" applyFill="1"/>
    <xf numFmtId="44" fontId="3" fillId="12" borderId="0" xfId="0" applyNumberFormat="1" applyFont="1" applyFill="1"/>
    <xf numFmtId="0" fontId="3" fillId="13" borderId="0" xfId="0" applyFont="1" applyFill="1"/>
    <xf numFmtId="44" fontId="3" fillId="13" borderId="0" xfId="1" applyFont="1" applyFill="1"/>
    <xf numFmtId="44" fontId="3" fillId="13" borderId="0" xfId="0" applyNumberFormat="1" applyFont="1" applyFill="1"/>
    <xf numFmtId="0" fontId="3" fillId="14" borderId="0" xfId="0" applyFont="1" applyFill="1"/>
    <xf numFmtId="44" fontId="3" fillId="14" borderId="0" xfId="1" applyFont="1" applyFill="1"/>
    <xf numFmtId="44" fontId="3" fillId="14" borderId="0" xfId="0" applyNumberFormat="1" applyFont="1" applyFill="1"/>
    <xf numFmtId="0" fontId="3" fillId="2" borderId="0" xfId="0" applyFont="1" applyFill="1"/>
    <xf numFmtId="44" fontId="3" fillId="2" borderId="0" xfId="1" applyFont="1" applyFill="1"/>
    <xf numFmtId="44" fontId="3" fillId="2" borderId="0" xfId="0" applyNumberFormat="1" applyFont="1" applyFill="1"/>
    <xf numFmtId="0" fontId="3" fillId="15" borderId="0" xfId="0" applyFont="1" applyFill="1"/>
    <xf numFmtId="44" fontId="3" fillId="15" borderId="0" xfId="1" applyFont="1" applyFill="1"/>
    <xf numFmtId="44" fontId="3" fillId="15" borderId="0" xfId="0" applyNumberFormat="1" applyFont="1" applyFill="1"/>
    <xf numFmtId="0" fontId="3" fillId="16" borderId="0" xfId="0" applyFont="1" applyFill="1"/>
    <xf numFmtId="44" fontId="3" fillId="16" borderId="0" xfId="1" applyFont="1" applyFill="1"/>
    <xf numFmtId="44" fontId="3" fillId="16" borderId="0" xfId="0" applyNumberFormat="1" applyFont="1" applyFill="1"/>
    <xf numFmtId="0" fontId="3" fillId="17" borderId="0" xfId="0" applyFont="1" applyFill="1"/>
    <xf numFmtId="44" fontId="3" fillId="17" borderId="0" xfId="1" applyFont="1" applyFill="1"/>
    <xf numFmtId="44" fontId="3" fillId="17" borderId="0" xfId="0" applyNumberFormat="1" applyFont="1" applyFill="1"/>
    <xf numFmtId="0" fontId="2" fillId="0" borderId="0" xfId="0" applyFont="1"/>
    <xf numFmtId="9" fontId="8" fillId="0" borderId="0" xfId="2" applyFont="1" applyAlignment="1">
      <alignment horizontal="center"/>
    </xf>
    <xf numFmtId="0" fontId="7" fillId="0" borderId="0" xfId="0" applyFont="1" applyAlignment="1">
      <alignment horizontal="center" vertical="center" textRotation="255"/>
    </xf>
    <xf numFmtId="0" fontId="7" fillId="4" borderId="0" xfId="0" applyFont="1" applyFill="1" applyAlignment="1">
      <alignment horizontal="center" vertical="center" textRotation="255"/>
    </xf>
  </cellXfs>
  <cellStyles count="3">
    <cellStyle name="Moeda" xfId="1" builtinId="4"/>
    <cellStyle name="Normal" xfId="0" builtinId="0"/>
    <cellStyle name="Porcentagem" xfId="2" builtinId="5"/>
  </cellStyles>
  <dxfs count="19"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F45859-DDBE-411F-8126-A346565428F0}">
  <dimension ref="E8:O303"/>
  <sheetViews>
    <sheetView tabSelected="1" zoomScaleNormal="100" workbookViewId="0">
      <selection activeCell="O8" sqref="O8"/>
    </sheetView>
  </sheetViews>
  <sheetFormatPr defaultRowHeight="15" x14ac:dyDescent="0.25"/>
  <cols>
    <col min="5" max="5" width="14.140625" bestFit="1" customWidth="1"/>
    <col min="6" max="6" width="15.28515625" customWidth="1"/>
    <col min="7" max="7" width="13.7109375" bestFit="1" customWidth="1"/>
    <col min="8" max="8" width="21.140625" customWidth="1"/>
    <col min="9" max="9" width="23" customWidth="1"/>
    <col min="10" max="10" width="24.5703125" bestFit="1" customWidth="1"/>
    <col min="11" max="11" width="15.140625" bestFit="1" customWidth="1"/>
    <col min="13" max="13" width="14" bestFit="1" customWidth="1"/>
    <col min="14" max="14" width="25.28515625" bestFit="1" customWidth="1"/>
    <col min="15" max="15" width="13.28515625" bestFit="1" customWidth="1"/>
  </cols>
  <sheetData>
    <row r="8" spans="5:15" x14ac:dyDescent="0.25">
      <c r="I8" t="s">
        <v>0</v>
      </c>
      <c r="J8" s="2">
        <v>2000</v>
      </c>
      <c r="L8" s="58" t="s">
        <v>1</v>
      </c>
      <c r="M8" s="2">
        <v>800</v>
      </c>
      <c r="N8" s="58" t="s">
        <v>2</v>
      </c>
      <c r="O8" s="59">
        <f>M9/M8</f>
        <v>0.1875</v>
      </c>
    </row>
    <row r="9" spans="5:15" ht="18.75" x14ac:dyDescent="0.3">
      <c r="I9" t="s">
        <v>3</v>
      </c>
      <c r="J9" s="5">
        <v>0.14000000000000001</v>
      </c>
      <c r="L9" s="58" t="s">
        <v>4</v>
      </c>
      <c r="M9" s="2">
        <v>150</v>
      </c>
    </row>
    <row r="10" spans="5:15" ht="18.75" x14ac:dyDescent="0.3">
      <c r="I10" t="s">
        <v>5</v>
      </c>
      <c r="J10" s="6">
        <v>0.15</v>
      </c>
    </row>
    <row r="14" spans="5:15" x14ac:dyDescent="0.25">
      <c r="E14" s="1"/>
      <c r="F14" s="1"/>
      <c r="G14" s="1" t="s">
        <v>4</v>
      </c>
      <c r="H14" s="1" t="s">
        <v>6</v>
      </c>
      <c r="I14" s="1" t="s">
        <v>7</v>
      </c>
      <c r="J14" s="1" t="s">
        <v>8</v>
      </c>
      <c r="K14" s="1" t="s">
        <v>9</v>
      </c>
    </row>
    <row r="15" spans="5:15" x14ac:dyDescent="0.25">
      <c r="E15" s="60">
        <v>2022</v>
      </c>
      <c r="F15" s="8" t="s">
        <v>10</v>
      </c>
      <c r="G15" s="9">
        <f>H15*J10</f>
        <v>300</v>
      </c>
      <c r="H15" s="9">
        <f>J8</f>
        <v>2000</v>
      </c>
      <c r="I15" s="9">
        <v>300</v>
      </c>
      <c r="J15" s="10">
        <f>H15-I15</f>
        <v>1700</v>
      </c>
      <c r="K15" s="4">
        <f>H15-I15-(H16)</f>
        <v>-238</v>
      </c>
      <c r="M15" t="s">
        <v>11</v>
      </c>
      <c r="N15" s="7">
        <f>J8</f>
        <v>2000</v>
      </c>
    </row>
    <row r="16" spans="5:15" x14ac:dyDescent="0.25">
      <c r="E16" s="60"/>
      <c r="F16" s="8" t="s">
        <v>12</v>
      </c>
      <c r="G16" s="9">
        <f>H16*$J$10</f>
        <v>290.7</v>
      </c>
      <c r="H16" s="9">
        <f>J15+(J15*$J$9)</f>
        <v>1938</v>
      </c>
      <c r="I16" s="9">
        <v>500</v>
      </c>
      <c r="J16" s="10">
        <f>H16-I16</f>
        <v>1438</v>
      </c>
      <c r="K16" s="4">
        <f t="shared" ref="K16:K79" si="0">H16-I16-(H17)</f>
        <v>-201.31999999999994</v>
      </c>
      <c r="M16" t="s">
        <v>13</v>
      </c>
      <c r="N16" s="7">
        <f>SUM(I15:I500)</f>
        <v>2578.7800000000002</v>
      </c>
      <c r="O16" s="4"/>
    </row>
    <row r="17" spans="5:14" x14ac:dyDescent="0.25">
      <c r="E17" s="60"/>
      <c r="F17" s="8" t="s">
        <v>14</v>
      </c>
      <c r="G17" s="9">
        <f t="shared" ref="G17:G80" si="1">H17*$J$10</f>
        <v>245.89799999999997</v>
      </c>
      <c r="H17" s="9">
        <f t="shared" ref="H17:H80" si="2">J16+(J16*$J$9)</f>
        <v>1639.32</v>
      </c>
      <c r="I17" s="9">
        <v>800</v>
      </c>
      <c r="J17" s="10">
        <f t="shared" ref="J17:J80" si="3">H17-I17</f>
        <v>839.31999999999994</v>
      </c>
      <c r="K17" s="4">
        <f t="shared" si="0"/>
        <v>-117.50480000000005</v>
      </c>
      <c r="M17" t="s">
        <v>15</v>
      </c>
      <c r="N17" s="4">
        <f>N16-N15</f>
        <v>578.7800000000002</v>
      </c>
    </row>
    <row r="18" spans="5:14" x14ac:dyDescent="0.25">
      <c r="E18" s="60"/>
      <c r="F18" s="8" t="s">
        <v>16</v>
      </c>
      <c r="G18" s="9">
        <f t="shared" si="1"/>
        <v>143.52372</v>
      </c>
      <c r="H18" s="9">
        <f t="shared" si="2"/>
        <v>956.82479999999998</v>
      </c>
      <c r="I18" s="9">
        <v>800</v>
      </c>
      <c r="J18" s="10">
        <f t="shared" si="3"/>
        <v>156.82479999999998</v>
      </c>
      <c r="K18" s="4">
        <f t="shared" si="0"/>
        <v>-21.955471999999986</v>
      </c>
      <c r="M18" t="s">
        <v>17</v>
      </c>
      <c r="N18" s="3">
        <f>N16/N15</f>
        <v>1.28939</v>
      </c>
    </row>
    <row r="19" spans="5:14" x14ac:dyDescent="0.25">
      <c r="E19" s="60"/>
      <c r="F19" s="8" t="s">
        <v>18</v>
      </c>
      <c r="G19" s="9">
        <f t="shared" si="1"/>
        <v>26.817040799999994</v>
      </c>
      <c r="H19" s="9">
        <f t="shared" si="2"/>
        <v>178.78027199999997</v>
      </c>
      <c r="I19" s="9">
        <v>178.78</v>
      </c>
      <c r="J19" s="10">
        <f t="shared" si="3"/>
        <v>2.7199999996696533E-4</v>
      </c>
      <c r="K19" s="4">
        <f t="shared" si="0"/>
        <v>-3.8079999995375134E-5</v>
      </c>
    </row>
    <row r="20" spans="5:14" x14ac:dyDescent="0.25">
      <c r="E20" s="60"/>
      <c r="F20" s="8" t="s">
        <v>19</v>
      </c>
      <c r="G20" s="9">
        <f t="shared" si="1"/>
        <v>4.6511999994351067E-5</v>
      </c>
      <c r="H20" s="9">
        <f t="shared" si="2"/>
        <v>3.1007999996234047E-4</v>
      </c>
      <c r="I20" s="9"/>
      <c r="J20" s="10">
        <f t="shared" si="3"/>
        <v>3.1007999996234047E-4</v>
      </c>
      <c r="K20" s="4">
        <f t="shared" si="0"/>
        <v>-4.3411199994727683E-5</v>
      </c>
    </row>
    <row r="21" spans="5:14" x14ac:dyDescent="0.25">
      <c r="E21" s="60"/>
      <c r="F21" s="8" t="s">
        <v>20</v>
      </c>
      <c r="G21" s="9">
        <f t="shared" si="1"/>
        <v>5.3023679993560222E-5</v>
      </c>
      <c r="H21" s="9">
        <f t="shared" si="2"/>
        <v>3.5349119995706815E-4</v>
      </c>
      <c r="I21" s="9"/>
      <c r="J21" s="10">
        <f t="shared" si="3"/>
        <v>3.5349119995706815E-4</v>
      </c>
      <c r="K21" s="4">
        <f t="shared" si="0"/>
        <v>-4.9488767993989568E-5</v>
      </c>
    </row>
    <row r="22" spans="5:14" x14ac:dyDescent="0.25">
      <c r="E22" s="60"/>
      <c r="F22" s="8" t="s">
        <v>21</v>
      </c>
      <c r="G22" s="9">
        <f t="shared" si="1"/>
        <v>6.0446995192658652E-5</v>
      </c>
      <c r="H22" s="9">
        <f t="shared" si="2"/>
        <v>4.0297996795105772E-4</v>
      </c>
      <c r="I22" s="9"/>
      <c r="J22" s="10">
        <f t="shared" si="3"/>
        <v>4.0297996795105772E-4</v>
      </c>
      <c r="K22" s="4">
        <f t="shared" si="0"/>
        <v>-5.6417195513148056E-5</v>
      </c>
    </row>
    <row r="23" spans="5:14" x14ac:dyDescent="0.25">
      <c r="E23" s="60"/>
      <c r="F23" s="8" t="s">
        <v>22</v>
      </c>
      <c r="G23" s="9">
        <f t="shared" si="1"/>
        <v>6.8909574519630858E-5</v>
      </c>
      <c r="H23" s="9">
        <f t="shared" si="2"/>
        <v>4.5939716346420577E-4</v>
      </c>
      <c r="I23" s="9"/>
      <c r="J23" s="10">
        <f t="shared" si="3"/>
        <v>4.5939716346420577E-4</v>
      </c>
      <c r="K23" s="4">
        <f t="shared" si="0"/>
        <v>-6.4315602884988795E-5</v>
      </c>
    </row>
    <row r="24" spans="5:14" x14ac:dyDescent="0.25">
      <c r="E24" s="60"/>
      <c r="F24" s="8" t="s">
        <v>23</v>
      </c>
      <c r="G24" s="9">
        <f t="shared" si="1"/>
        <v>7.8556914952379185E-5</v>
      </c>
      <c r="H24" s="9">
        <f t="shared" si="2"/>
        <v>5.2371276634919457E-4</v>
      </c>
      <c r="I24" s="9"/>
      <c r="J24" s="10">
        <f t="shared" si="3"/>
        <v>5.2371276634919457E-4</v>
      </c>
      <c r="K24" s="4">
        <f t="shared" si="0"/>
        <v>-7.3319787288887261E-5</v>
      </c>
    </row>
    <row r="25" spans="5:14" x14ac:dyDescent="0.25">
      <c r="E25" s="60"/>
      <c r="F25" s="8" t="s">
        <v>24</v>
      </c>
      <c r="G25" s="9">
        <f t="shared" si="1"/>
        <v>8.9554883045712266E-5</v>
      </c>
      <c r="H25" s="9">
        <f t="shared" si="2"/>
        <v>5.9703255363808183E-4</v>
      </c>
      <c r="I25" s="9"/>
      <c r="J25" s="10">
        <f t="shared" si="3"/>
        <v>5.9703255363808183E-4</v>
      </c>
      <c r="K25" s="4">
        <f t="shared" si="0"/>
        <v>-8.3584557509331497E-5</v>
      </c>
    </row>
    <row r="26" spans="5:14" x14ac:dyDescent="0.25">
      <c r="E26" s="60"/>
      <c r="F26" s="8" t="s">
        <v>25</v>
      </c>
      <c r="G26" s="9">
        <f t="shared" si="1"/>
        <v>1.02092566672112E-4</v>
      </c>
      <c r="H26" s="9">
        <f t="shared" si="2"/>
        <v>6.8061711114741333E-4</v>
      </c>
      <c r="I26" s="9"/>
      <c r="J26" s="10">
        <f t="shared" si="3"/>
        <v>6.8061711114741333E-4</v>
      </c>
      <c r="K26" s="4">
        <f t="shared" si="0"/>
        <v>-9.5286395560637829E-5</v>
      </c>
    </row>
    <row r="27" spans="5:14" ht="15" customHeight="1" x14ac:dyDescent="0.25">
      <c r="E27" s="61">
        <v>2023</v>
      </c>
      <c r="F27" s="11" t="s">
        <v>10</v>
      </c>
      <c r="G27" s="12">
        <f t="shared" si="1"/>
        <v>1.1638552600620767E-4</v>
      </c>
      <c r="H27" s="12">
        <f t="shared" si="2"/>
        <v>7.7590350670805116E-4</v>
      </c>
      <c r="I27" s="12"/>
      <c r="J27" s="13">
        <f t="shared" si="3"/>
        <v>7.7590350670805116E-4</v>
      </c>
      <c r="K27" s="4">
        <f t="shared" si="0"/>
        <v>-1.0862649093912715E-4</v>
      </c>
    </row>
    <row r="28" spans="5:14" x14ac:dyDescent="0.25">
      <c r="E28" s="61"/>
      <c r="F28" s="11" t="s">
        <v>12</v>
      </c>
      <c r="G28" s="12">
        <f t="shared" si="1"/>
        <v>1.3267949964707675E-4</v>
      </c>
      <c r="H28" s="12">
        <f t="shared" si="2"/>
        <v>8.845299976471783E-4</v>
      </c>
      <c r="I28" s="12"/>
      <c r="J28" s="13">
        <f t="shared" si="3"/>
        <v>8.845299976471783E-4</v>
      </c>
      <c r="K28" s="4">
        <f t="shared" si="0"/>
        <v>-1.2383419967060499E-4</v>
      </c>
    </row>
    <row r="29" spans="5:14" x14ac:dyDescent="0.25">
      <c r="E29" s="61"/>
      <c r="F29" s="11" t="s">
        <v>14</v>
      </c>
      <c r="G29" s="12">
        <f t="shared" si="1"/>
        <v>1.5125462959766748E-4</v>
      </c>
      <c r="H29" s="12">
        <f t="shared" si="2"/>
        <v>1.0083641973177833E-3</v>
      </c>
      <c r="I29" s="12"/>
      <c r="J29" s="13">
        <f t="shared" si="3"/>
        <v>1.0083641973177833E-3</v>
      </c>
      <c r="K29" s="4">
        <f t="shared" si="0"/>
        <v>-1.4117098762448971E-4</v>
      </c>
    </row>
    <row r="30" spans="5:14" x14ac:dyDescent="0.25">
      <c r="E30" s="61"/>
      <c r="F30" s="11" t="s">
        <v>16</v>
      </c>
      <c r="G30" s="12">
        <f t="shared" si="1"/>
        <v>1.7243027774134094E-4</v>
      </c>
      <c r="H30" s="12">
        <f t="shared" si="2"/>
        <v>1.149535184942273E-3</v>
      </c>
      <c r="I30" s="12"/>
      <c r="J30" s="13">
        <f t="shared" si="3"/>
        <v>1.149535184942273E-3</v>
      </c>
      <c r="K30" s="4">
        <f t="shared" si="0"/>
        <v>-1.609349258919182E-4</v>
      </c>
    </row>
    <row r="31" spans="5:14" x14ac:dyDescent="0.25">
      <c r="E31" s="61"/>
      <c r="F31" s="11" t="s">
        <v>18</v>
      </c>
      <c r="G31" s="12">
        <f t="shared" si="1"/>
        <v>1.9657051662512869E-4</v>
      </c>
      <c r="H31" s="12">
        <f t="shared" si="2"/>
        <v>1.3104701108341912E-3</v>
      </c>
      <c r="I31" s="12"/>
      <c r="J31" s="13">
        <f t="shared" si="3"/>
        <v>1.3104701108341912E-3</v>
      </c>
      <c r="K31" s="4">
        <f t="shared" si="0"/>
        <v>-1.8346581551678676E-4</v>
      </c>
    </row>
    <row r="32" spans="5:14" x14ac:dyDescent="0.25">
      <c r="E32" s="61"/>
      <c r="F32" s="11" t="s">
        <v>19</v>
      </c>
      <c r="G32" s="12">
        <f t="shared" si="1"/>
        <v>2.2409038895264668E-4</v>
      </c>
      <c r="H32" s="12">
        <f t="shared" si="2"/>
        <v>1.493935926350978E-3</v>
      </c>
      <c r="I32" s="12"/>
      <c r="J32" s="13">
        <f t="shared" si="3"/>
        <v>1.493935926350978E-3</v>
      </c>
      <c r="K32" s="4">
        <f t="shared" si="0"/>
        <v>-2.0915102968913687E-4</v>
      </c>
    </row>
    <row r="33" spans="5:11" x14ac:dyDescent="0.25">
      <c r="E33" s="61"/>
      <c r="F33" s="11" t="s">
        <v>20</v>
      </c>
      <c r="G33" s="12">
        <f t="shared" si="1"/>
        <v>2.5546304340601721E-4</v>
      </c>
      <c r="H33" s="12">
        <f t="shared" si="2"/>
        <v>1.7030869560401148E-3</v>
      </c>
      <c r="I33" s="12"/>
      <c r="J33" s="13">
        <f t="shared" si="3"/>
        <v>1.7030869560401148E-3</v>
      </c>
      <c r="K33" s="4">
        <f t="shared" si="0"/>
        <v>-2.3843217384561608E-4</v>
      </c>
    </row>
    <row r="34" spans="5:11" x14ac:dyDescent="0.25">
      <c r="E34" s="61"/>
      <c r="F34" s="11" t="s">
        <v>21</v>
      </c>
      <c r="G34" s="12">
        <f t="shared" si="1"/>
        <v>2.9122786948285965E-4</v>
      </c>
      <c r="H34" s="12">
        <f t="shared" si="2"/>
        <v>1.9415191298857309E-3</v>
      </c>
      <c r="I34" s="12"/>
      <c r="J34" s="13">
        <f t="shared" si="3"/>
        <v>1.9415191298857309E-3</v>
      </c>
      <c r="K34" s="4">
        <f t="shared" si="0"/>
        <v>-2.7181267818400241E-4</v>
      </c>
    </row>
    <row r="35" spans="5:11" x14ac:dyDescent="0.25">
      <c r="E35" s="61"/>
      <c r="F35" s="11" t="s">
        <v>22</v>
      </c>
      <c r="G35" s="12">
        <f t="shared" si="1"/>
        <v>3.3199977121046E-4</v>
      </c>
      <c r="H35" s="12">
        <f t="shared" si="2"/>
        <v>2.2133318080697333E-3</v>
      </c>
      <c r="I35" s="12"/>
      <c r="J35" s="13">
        <f t="shared" si="3"/>
        <v>2.2133318080697333E-3</v>
      </c>
      <c r="K35" s="4">
        <f t="shared" si="0"/>
        <v>-3.0986645312976267E-4</v>
      </c>
    </row>
    <row r="36" spans="5:11" x14ac:dyDescent="0.25">
      <c r="E36" s="61"/>
      <c r="F36" s="11" t="s">
        <v>23</v>
      </c>
      <c r="G36" s="12">
        <f t="shared" si="1"/>
        <v>3.7847973917992439E-4</v>
      </c>
      <c r="H36" s="12">
        <f t="shared" si="2"/>
        <v>2.523198261199496E-3</v>
      </c>
      <c r="I36" s="12"/>
      <c r="J36" s="13">
        <f t="shared" si="3"/>
        <v>2.523198261199496E-3</v>
      </c>
      <c r="K36" s="4">
        <f t="shared" si="0"/>
        <v>-3.5324775656792951E-4</v>
      </c>
    </row>
    <row r="37" spans="5:11" x14ac:dyDescent="0.25">
      <c r="E37" s="61"/>
      <c r="F37" s="11" t="s">
        <v>24</v>
      </c>
      <c r="G37" s="12">
        <f t="shared" si="1"/>
        <v>4.314669026651138E-4</v>
      </c>
      <c r="H37" s="12">
        <f t="shared" si="2"/>
        <v>2.8764460177674255E-3</v>
      </c>
      <c r="I37" s="12"/>
      <c r="J37" s="13">
        <f t="shared" si="3"/>
        <v>2.8764460177674255E-3</v>
      </c>
      <c r="K37" s="4">
        <f t="shared" si="0"/>
        <v>-4.0270244248743949E-4</v>
      </c>
    </row>
    <row r="38" spans="5:11" x14ac:dyDescent="0.25">
      <c r="E38" s="61"/>
      <c r="F38" s="11" t="s">
        <v>25</v>
      </c>
      <c r="G38" s="12">
        <f t="shared" si="1"/>
        <v>4.9187226903822971E-4</v>
      </c>
      <c r="H38" s="12">
        <f t="shared" si="2"/>
        <v>3.279148460254865E-3</v>
      </c>
      <c r="I38" s="12"/>
      <c r="J38" s="13">
        <f t="shared" si="3"/>
        <v>3.279148460254865E-3</v>
      </c>
      <c r="K38" s="4">
        <f t="shared" si="0"/>
        <v>-4.5908078443568107E-4</v>
      </c>
    </row>
    <row r="39" spans="5:11" x14ac:dyDescent="0.25">
      <c r="E39" s="60">
        <v>2024</v>
      </c>
      <c r="F39" s="14" t="s">
        <v>10</v>
      </c>
      <c r="G39" s="15">
        <f t="shared" si="1"/>
        <v>5.6073438670358193E-4</v>
      </c>
      <c r="H39" s="15">
        <f t="shared" si="2"/>
        <v>3.7382292446905461E-3</v>
      </c>
      <c r="I39" s="15"/>
      <c r="J39" s="16">
        <f t="shared" si="3"/>
        <v>3.7382292446905461E-3</v>
      </c>
      <c r="K39" s="4">
        <f t="shared" si="0"/>
        <v>-5.2335209425667618E-4</v>
      </c>
    </row>
    <row r="40" spans="5:11" x14ac:dyDescent="0.25">
      <c r="E40" s="60"/>
      <c r="F40" s="14" t="s">
        <v>12</v>
      </c>
      <c r="G40" s="15">
        <f t="shared" si="1"/>
        <v>6.3923720084208327E-4</v>
      </c>
      <c r="H40" s="15">
        <f t="shared" si="2"/>
        <v>4.2615813389472222E-3</v>
      </c>
      <c r="I40" s="15"/>
      <c r="J40" s="16">
        <f t="shared" si="3"/>
        <v>4.2615813389472222E-3</v>
      </c>
      <c r="K40" s="4">
        <f t="shared" si="0"/>
        <v>-5.966213874526111E-4</v>
      </c>
    </row>
    <row r="41" spans="5:11" x14ac:dyDescent="0.25">
      <c r="E41" s="60"/>
      <c r="F41" s="14" t="s">
        <v>14</v>
      </c>
      <c r="G41" s="15">
        <f t="shared" si="1"/>
        <v>7.2873040895997496E-4</v>
      </c>
      <c r="H41" s="15">
        <f t="shared" si="2"/>
        <v>4.8582027263998333E-3</v>
      </c>
      <c r="I41" s="15"/>
      <c r="J41" s="16">
        <f t="shared" si="3"/>
        <v>4.8582027263998333E-3</v>
      </c>
      <c r="K41" s="4">
        <f t="shared" si="0"/>
        <v>-6.8014838169597712E-4</v>
      </c>
    </row>
    <row r="42" spans="5:11" x14ac:dyDescent="0.25">
      <c r="E42" s="60"/>
      <c r="F42" s="14" t="s">
        <v>16</v>
      </c>
      <c r="G42" s="15">
        <f t="shared" si="1"/>
        <v>8.3075266621437157E-4</v>
      </c>
      <c r="H42" s="15">
        <f t="shared" si="2"/>
        <v>5.5383511080958105E-3</v>
      </c>
      <c r="I42" s="15"/>
      <c r="J42" s="16">
        <f t="shared" si="3"/>
        <v>5.5383511080958105E-3</v>
      </c>
      <c r="K42" s="4">
        <f t="shared" si="0"/>
        <v>-7.7536915513341364E-4</v>
      </c>
    </row>
    <row r="43" spans="5:11" x14ac:dyDescent="0.25">
      <c r="E43" s="60"/>
      <c r="F43" s="14" t="s">
        <v>18</v>
      </c>
      <c r="G43" s="15">
        <f t="shared" si="1"/>
        <v>9.4705803948438362E-4</v>
      </c>
      <c r="H43" s="15">
        <f t="shared" si="2"/>
        <v>6.3137202632292241E-3</v>
      </c>
      <c r="I43" s="15"/>
      <c r="J43" s="16">
        <f t="shared" si="3"/>
        <v>6.3137202632292241E-3</v>
      </c>
      <c r="K43" s="4">
        <f t="shared" si="0"/>
        <v>-8.8392083685209181E-4</v>
      </c>
    </row>
    <row r="44" spans="5:11" x14ac:dyDescent="0.25">
      <c r="E44" s="60"/>
      <c r="F44" s="14" t="s">
        <v>19</v>
      </c>
      <c r="G44" s="15">
        <f t="shared" si="1"/>
        <v>1.0796461650121973E-3</v>
      </c>
      <c r="H44" s="15">
        <f t="shared" si="2"/>
        <v>7.1976411000813159E-3</v>
      </c>
      <c r="I44" s="15"/>
      <c r="J44" s="16">
        <f t="shared" si="3"/>
        <v>7.1976411000813159E-3</v>
      </c>
      <c r="K44" s="4">
        <f t="shared" si="0"/>
        <v>-1.0076697540113838E-3</v>
      </c>
    </row>
    <row r="45" spans="5:11" x14ac:dyDescent="0.25">
      <c r="E45" s="60"/>
      <c r="F45" s="14" t="s">
        <v>20</v>
      </c>
      <c r="G45" s="15">
        <f t="shared" si="1"/>
        <v>1.230796628113905E-3</v>
      </c>
      <c r="H45" s="15">
        <f t="shared" si="2"/>
        <v>8.2053108540926997E-3</v>
      </c>
      <c r="I45" s="15"/>
      <c r="J45" s="16">
        <f t="shared" si="3"/>
        <v>8.2053108540926997E-3</v>
      </c>
      <c r="K45" s="4">
        <f t="shared" si="0"/>
        <v>-1.1487435195729773E-3</v>
      </c>
    </row>
    <row r="46" spans="5:11" x14ac:dyDescent="0.25">
      <c r="E46" s="60"/>
      <c r="F46" s="14" t="s">
        <v>21</v>
      </c>
      <c r="G46" s="15">
        <f t="shared" si="1"/>
        <v>1.4031081560498516E-3</v>
      </c>
      <c r="H46" s="15">
        <f t="shared" si="2"/>
        <v>9.3540543736656771E-3</v>
      </c>
      <c r="I46" s="15"/>
      <c r="J46" s="16">
        <f t="shared" si="3"/>
        <v>9.3540543736656771E-3</v>
      </c>
      <c r="K46" s="4">
        <f t="shared" si="0"/>
        <v>-1.3095676123131943E-3</v>
      </c>
    </row>
    <row r="47" spans="5:11" x14ac:dyDescent="0.25">
      <c r="E47" s="60"/>
      <c r="F47" s="14" t="s">
        <v>22</v>
      </c>
      <c r="G47" s="15">
        <f t="shared" si="1"/>
        <v>1.5995432978968306E-3</v>
      </c>
      <c r="H47" s="15">
        <f t="shared" si="2"/>
        <v>1.0663621985978871E-2</v>
      </c>
      <c r="I47" s="15"/>
      <c r="J47" s="16">
        <f t="shared" si="3"/>
        <v>1.0663621985978871E-2</v>
      </c>
      <c r="K47" s="4">
        <f t="shared" si="0"/>
        <v>-1.492907078037042E-3</v>
      </c>
    </row>
    <row r="48" spans="5:11" x14ac:dyDescent="0.25">
      <c r="E48" s="60"/>
      <c r="F48" s="14" t="s">
        <v>23</v>
      </c>
      <c r="G48" s="15">
        <f t="shared" si="1"/>
        <v>1.823479359602387E-3</v>
      </c>
      <c r="H48" s="15">
        <f t="shared" si="2"/>
        <v>1.2156529064015913E-2</v>
      </c>
      <c r="I48" s="15"/>
      <c r="J48" s="16">
        <f t="shared" si="3"/>
        <v>1.2156529064015913E-2</v>
      </c>
      <c r="K48" s="4">
        <f t="shared" si="0"/>
        <v>-1.7019140689622271E-3</v>
      </c>
    </row>
    <row r="49" spans="5:11" x14ac:dyDescent="0.25">
      <c r="E49" s="60"/>
      <c r="F49" s="14" t="s">
        <v>24</v>
      </c>
      <c r="G49" s="15">
        <f t="shared" si="1"/>
        <v>2.078766469946721E-3</v>
      </c>
      <c r="H49" s="15">
        <f t="shared" si="2"/>
        <v>1.385844313297814E-2</v>
      </c>
      <c r="I49" s="15"/>
      <c r="J49" s="16">
        <f t="shared" si="3"/>
        <v>1.385844313297814E-2</v>
      </c>
      <c r="K49" s="4">
        <f t="shared" si="0"/>
        <v>-1.9401820386169416E-3</v>
      </c>
    </row>
    <row r="50" spans="5:11" x14ac:dyDescent="0.25">
      <c r="E50" s="60"/>
      <c r="F50" s="14" t="s">
        <v>25</v>
      </c>
      <c r="G50" s="15">
        <f t="shared" si="1"/>
        <v>2.3697937757392621E-3</v>
      </c>
      <c r="H50" s="15">
        <f t="shared" si="2"/>
        <v>1.5798625171595082E-2</v>
      </c>
      <c r="I50" s="15"/>
      <c r="J50" s="16">
        <f t="shared" si="3"/>
        <v>1.5798625171595082E-2</v>
      </c>
      <c r="K50" s="4">
        <f t="shared" si="0"/>
        <v>-2.2118075240233105E-3</v>
      </c>
    </row>
    <row r="51" spans="5:11" x14ac:dyDescent="0.25">
      <c r="E51" s="60">
        <v>2025</v>
      </c>
      <c r="F51" s="17" t="s">
        <v>10</v>
      </c>
      <c r="G51" s="18">
        <f t="shared" si="1"/>
        <v>2.7015649043427587E-3</v>
      </c>
      <c r="H51" s="18">
        <f t="shared" si="2"/>
        <v>1.8010432695618393E-2</v>
      </c>
      <c r="I51" s="18"/>
      <c r="J51" s="19">
        <f t="shared" si="3"/>
        <v>1.8010432695618393E-2</v>
      </c>
      <c r="K51" s="4">
        <f t="shared" si="0"/>
        <v>-2.5214605773865757E-3</v>
      </c>
    </row>
    <row r="52" spans="5:11" x14ac:dyDescent="0.25">
      <c r="E52" s="60"/>
      <c r="F52" s="17" t="s">
        <v>12</v>
      </c>
      <c r="G52" s="18">
        <f t="shared" si="1"/>
        <v>3.0797839909507451E-3</v>
      </c>
      <c r="H52" s="18">
        <f t="shared" si="2"/>
        <v>2.0531893273004968E-2</v>
      </c>
      <c r="I52" s="18"/>
      <c r="J52" s="19">
        <f t="shared" si="3"/>
        <v>2.0531893273004968E-2</v>
      </c>
      <c r="K52" s="4">
        <f t="shared" si="0"/>
        <v>-2.8744650582206953E-3</v>
      </c>
    </row>
    <row r="53" spans="5:11" x14ac:dyDescent="0.25">
      <c r="E53" s="60"/>
      <c r="F53" s="17" t="s">
        <v>14</v>
      </c>
      <c r="G53" s="18">
        <f t="shared" si="1"/>
        <v>3.5109537496838495E-3</v>
      </c>
      <c r="H53" s="18">
        <f t="shared" si="2"/>
        <v>2.3406358331225664E-2</v>
      </c>
      <c r="I53" s="18"/>
      <c r="J53" s="19">
        <f t="shared" si="3"/>
        <v>2.3406358331225664E-2</v>
      </c>
      <c r="K53" s="4">
        <f t="shared" si="0"/>
        <v>-3.2768901663715946E-3</v>
      </c>
    </row>
    <row r="54" spans="5:11" x14ac:dyDescent="0.25">
      <c r="E54" s="60"/>
      <c r="F54" s="17" t="s">
        <v>16</v>
      </c>
      <c r="G54" s="18">
        <f t="shared" si="1"/>
        <v>4.0024872746395887E-3</v>
      </c>
      <c r="H54" s="18">
        <f t="shared" si="2"/>
        <v>2.6683248497597258E-2</v>
      </c>
      <c r="I54" s="18"/>
      <c r="J54" s="19">
        <f t="shared" si="3"/>
        <v>2.6683248497597258E-2</v>
      </c>
      <c r="K54" s="4">
        <f t="shared" si="0"/>
        <v>-3.7356547896636172E-3</v>
      </c>
    </row>
    <row r="55" spans="5:11" x14ac:dyDescent="0.25">
      <c r="E55" s="60"/>
      <c r="F55" s="17" t="s">
        <v>18</v>
      </c>
      <c r="G55" s="18">
        <f t="shared" si="1"/>
        <v>4.5628354930891315E-3</v>
      </c>
      <c r="H55" s="18">
        <f t="shared" si="2"/>
        <v>3.0418903287260875E-2</v>
      </c>
      <c r="I55" s="18"/>
      <c r="J55" s="19">
        <f t="shared" si="3"/>
        <v>3.0418903287260875E-2</v>
      </c>
      <c r="K55" s="4">
        <f t="shared" si="0"/>
        <v>-4.258646460216526E-3</v>
      </c>
    </row>
    <row r="56" spans="5:11" x14ac:dyDescent="0.25">
      <c r="E56" s="60"/>
      <c r="F56" s="17" t="s">
        <v>19</v>
      </c>
      <c r="G56" s="18">
        <f t="shared" si="1"/>
        <v>5.2016324621216104E-3</v>
      </c>
      <c r="H56" s="18">
        <f t="shared" si="2"/>
        <v>3.4677549747477401E-2</v>
      </c>
      <c r="I56" s="18"/>
      <c r="J56" s="19">
        <f t="shared" si="3"/>
        <v>3.4677549747477401E-2</v>
      </c>
      <c r="K56" s="4">
        <f t="shared" si="0"/>
        <v>-4.8548569646468392E-3</v>
      </c>
    </row>
    <row r="57" spans="5:11" x14ac:dyDescent="0.25">
      <c r="E57" s="60"/>
      <c r="F57" s="17" t="s">
        <v>20</v>
      </c>
      <c r="G57" s="18">
        <f t="shared" si="1"/>
        <v>5.9298610068186357E-3</v>
      </c>
      <c r="H57" s="18">
        <f t="shared" si="2"/>
        <v>3.9532406712124241E-2</v>
      </c>
      <c r="I57" s="18"/>
      <c r="J57" s="19">
        <f t="shared" si="3"/>
        <v>3.9532406712124241E-2</v>
      </c>
      <c r="K57" s="4">
        <f t="shared" si="0"/>
        <v>-5.5345369396973959E-3</v>
      </c>
    </row>
    <row r="58" spans="5:11" x14ac:dyDescent="0.25">
      <c r="E58" s="60"/>
      <c r="F58" s="17" t="s">
        <v>21</v>
      </c>
      <c r="G58" s="18">
        <f t="shared" si="1"/>
        <v>6.7600415477732457E-3</v>
      </c>
      <c r="H58" s="18">
        <f t="shared" si="2"/>
        <v>4.5066943651821637E-2</v>
      </c>
      <c r="I58" s="18"/>
      <c r="J58" s="19">
        <f t="shared" si="3"/>
        <v>4.5066943651821637E-2</v>
      </c>
      <c r="K58" s="4">
        <f t="shared" si="0"/>
        <v>-6.3093721112550266E-3</v>
      </c>
    </row>
    <row r="59" spans="5:11" x14ac:dyDescent="0.25">
      <c r="E59" s="60"/>
      <c r="F59" s="17" t="s">
        <v>22</v>
      </c>
      <c r="G59" s="18">
        <f t="shared" si="1"/>
        <v>7.7064473644614991E-3</v>
      </c>
      <c r="H59" s="18">
        <f t="shared" si="2"/>
        <v>5.1376315763076663E-2</v>
      </c>
      <c r="I59" s="18"/>
      <c r="J59" s="19">
        <f t="shared" si="3"/>
        <v>5.1376315763076663E-2</v>
      </c>
      <c r="K59" s="4">
        <f t="shared" si="0"/>
        <v>-7.1926842068307309E-3</v>
      </c>
    </row>
    <row r="60" spans="5:11" x14ac:dyDescent="0.25">
      <c r="E60" s="60"/>
      <c r="F60" s="17" t="s">
        <v>23</v>
      </c>
      <c r="G60" s="18">
        <f t="shared" si="1"/>
        <v>8.7853499954861081E-3</v>
      </c>
      <c r="H60" s="18">
        <f t="shared" si="2"/>
        <v>5.8568999969907394E-2</v>
      </c>
      <c r="I60" s="18"/>
      <c r="J60" s="19">
        <f t="shared" si="3"/>
        <v>5.8568999969907394E-2</v>
      </c>
      <c r="K60" s="4">
        <f t="shared" si="0"/>
        <v>-8.1996599957870411E-3</v>
      </c>
    </row>
    <row r="61" spans="5:11" x14ac:dyDescent="0.25">
      <c r="E61" s="60"/>
      <c r="F61" s="17" t="s">
        <v>24</v>
      </c>
      <c r="G61" s="18">
        <f t="shared" si="1"/>
        <v>1.0015298994854165E-2</v>
      </c>
      <c r="H61" s="18">
        <f t="shared" si="2"/>
        <v>6.6768659965694435E-2</v>
      </c>
      <c r="I61" s="18"/>
      <c r="J61" s="19">
        <f t="shared" si="3"/>
        <v>6.6768659965694435E-2</v>
      </c>
      <c r="K61" s="4">
        <f t="shared" si="0"/>
        <v>-9.3476123951972273E-3</v>
      </c>
    </row>
    <row r="62" spans="5:11" x14ac:dyDescent="0.25">
      <c r="E62" s="60"/>
      <c r="F62" s="17" t="s">
        <v>25</v>
      </c>
      <c r="G62" s="18">
        <f t="shared" si="1"/>
        <v>1.1417440854133749E-2</v>
      </c>
      <c r="H62" s="18">
        <f t="shared" si="2"/>
        <v>7.6116272360891662E-2</v>
      </c>
      <c r="I62" s="18"/>
      <c r="J62" s="19">
        <f t="shared" si="3"/>
        <v>7.6116272360891662E-2</v>
      </c>
      <c r="K62" s="4">
        <f t="shared" si="0"/>
        <v>-1.0656278130524832E-2</v>
      </c>
    </row>
    <row r="63" spans="5:11" x14ac:dyDescent="0.25">
      <c r="E63" s="60">
        <v>2026</v>
      </c>
      <c r="F63" s="20" t="s">
        <v>10</v>
      </c>
      <c r="G63" s="21">
        <f t="shared" si="1"/>
        <v>1.3015882573712475E-2</v>
      </c>
      <c r="H63" s="21">
        <f t="shared" si="2"/>
        <v>8.6772550491416495E-2</v>
      </c>
      <c r="I63" s="20"/>
      <c r="J63" s="22">
        <f t="shared" si="3"/>
        <v>8.6772550491416495E-2</v>
      </c>
      <c r="K63" s="4">
        <f t="shared" si="0"/>
        <v>-1.2148157068798307E-2</v>
      </c>
    </row>
    <row r="64" spans="5:11" x14ac:dyDescent="0.25">
      <c r="E64" s="60"/>
      <c r="F64" s="20" t="s">
        <v>12</v>
      </c>
      <c r="G64" s="21">
        <f t="shared" si="1"/>
        <v>1.483810613403222E-2</v>
      </c>
      <c r="H64" s="21">
        <f t="shared" si="2"/>
        <v>9.8920707560214802E-2</v>
      </c>
      <c r="I64" s="20"/>
      <c r="J64" s="22">
        <f t="shared" si="3"/>
        <v>9.8920707560214802E-2</v>
      </c>
      <c r="K64" s="4">
        <f t="shared" si="0"/>
        <v>-1.3848899058430078E-2</v>
      </c>
    </row>
    <row r="65" spans="5:11" x14ac:dyDescent="0.25">
      <c r="E65" s="60"/>
      <c r="F65" s="20" t="s">
        <v>14</v>
      </c>
      <c r="G65" s="21">
        <f t="shared" si="1"/>
        <v>1.6915440992796731E-2</v>
      </c>
      <c r="H65" s="21">
        <f t="shared" si="2"/>
        <v>0.11276960661864488</v>
      </c>
      <c r="I65" s="20"/>
      <c r="J65" s="22">
        <f t="shared" si="3"/>
        <v>0.11276960661864488</v>
      </c>
      <c r="K65" s="4">
        <f t="shared" si="0"/>
        <v>-1.5787744926610281E-2</v>
      </c>
    </row>
    <row r="66" spans="5:11" x14ac:dyDescent="0.25">
      <c r="E66" s="60"/>
      <c r="F66" s="20" t="s">
        <v>16</v>
      </c>
      <c r="G66" s="21">
        <f t="shared" si="1"/>
        <v>1.9283602731788273E-2</v>
      </c>
      <c r="H66" s="21">
        <f t="shared" si="2"/>
        <v>0.12855735154525516</v>
      </c>
      <c r="I66" s="20"/>
      <c r="J66" s="22">
        <f t="shared" si="3"/>
        <v>0.12855735154525516</v>
      </c>
      <c r="K66" s="4">
        <f t="shared" si="0"/>
        <v>-1.7998029216335726E-2</v>
      </c>
    </row>
    <row r="67" spans="5:11" x14ac:dyDescent="0.25">
      <c r="E67" s="60"/>
      <c r="F67" s="20" t="s">
        <v>18</v>
      </c>
      <c r="G67" s="21">
        <f t="shared" si="1"/>
        <v>2.1983307114238633E-2</v>
      </c>
      <c r="H67" s="21">
        <f t="shared" si="2"/>
        <v>0.14655538076159089</v>
      </c>
      <c r="I67" s="20"/>
      <c r="J67" s="22">
        <f t="shared" si="3"/>
        <v>0.14655538076159089</v>
      </c>
      <c r="K67" s="4">
        <f t="shared" si="0"/>
        <v>-2.0517753306622727E-2</v>
      </c>
    </row>
    <row r="68" spans="5:11" x14ac:dyDescent="0.25">
      <c r="E68" s="60"/>
      <c r="F68" s="20" t="s">
        <v>19</v>
      </c>
      <c r="G68" s="21">
        <f t="shared" si="1"/>
        <v>2.5060970110232041E-2</v>
      </c>
      <c r="H68" s="21">
        <f t="shared" si="2"/>
        <v>0.16707313406821361</v>
      </c>
      <c r="I68" s="20"/>
      <c r="J68" s="22">
        <f t="shared" si="3"/>
        <v>0.16707313406821361</v>
      </c>
      <c r="K68" s="4">
        <f t="shared" si="0"/>
        <v>-2.3390238769549904E-2</v>
      </c>
    </row>
    <row r="69" spans="5:11" x14ac:dyDescent="0.25">
      <c r="E69" s="60"/>
      <c r="F69" s="20" t="s">
        <v>20</v>
      </c>
      <c r="G69" s="21">
        <f t="shared" si="1"/>
        <v>2.8569505925664526E-2</v>
      </c>
      <c r="H69" s="21">
        <f t="shared" si="2"/>
        <v>0.19046337283776352</v>
      </c>
      <c r="I69" s="20"/>
      <c r="J69" s="22">
        <f t="shared" si="3"/>
        <v>0.19046337283776352</v>
      </c>
      <c r="K69" s="4">
        <f t="shared" si="0"/>
        <v>-2.6664872197286887E-2</v>
      </c>
    </row>
    <row r="70" spans="5:11" x14ac:dyDescent="0.25">
      <c r="E70" s="60"/>
      <c r="F70" s="20" t="s">
        <v>21</v>
      </c>
      <c r="G70" s="21">
        <f t="shared" si="1"/>
        <v>3.2569236755257559E-2</v>
      </c>
      <c r="H70" s="21">
        <f t="shared" si="2"/>
        <v>0.2171282450350504</v>
      </c>
      <c r="I70" s="20"/>
      <c r="J70" s="22">
        <f t="shared" si="3"/>
        <v>0.2171282450350504</v>
      </c>
      <c r="K70" s="4">
        <f t="shared" si="0"/>
        <v>-3.0397954304907049E-2</v>
      </c>
    </row>
    <row r="71" spans="5:11" x14ac:dyDescent="0.25">
      <c r="E71" s="60"/>
      <c r="F71" s="20" t="s">
        <v>22</v>
      </c>
      <c r="G71" s="21">
        <f t="shared" si="1"/>
        <v>3.7128929900993618E-2</v>
      </c>
      <c r="H71" s="21">
        <f t="shared" si="2"/>
        <v>0.24752619933995745</v>
      </c>
      <c r="I71" s="20"/>
      <c r="J71" s="22">
        <f t="shared" si="3"/>
        <v>0.24752619933995745</v>
      </c>
      <c r="K71" s="4">
        <f t="shared" si="0"/>
        <v>-3.4653667907594055E-2</v>
      </c>
    </row>
    <row r="72" spans="5:11" x14ac:dyDescent="0.25">
      <c r="E72" s="60"/>
      <c r="F72" s="20" t="s">
        <v>23</v>
      </c>
      <c r="G72" s="21">
        <f t="shared" si="1"/>
        <v>4.2326980087132725E-2</v>
      </c>
      <c r="H72" s="21">
        <f t="shared" si="2"/>
        <v>0.28217986724755151</v>
      </c>
      <c r="I72" s="20"/>
      <c r="J72" s="22">
        <f t="shared" si="3"/>
        <v>0.28217986724755151</v>
      </c>
      <c r="K72" s="4">
        <f t="shared" si="0"/>
        <v>-3.9505181414657198E-2</v>
      </c>
    </row>
    <row r="73" spans="5:11" x14ac:dyDescent="0.25">
      <c r="E73" s="60"/>
      <c r="F73" s="20" t="s">
        <v>24</v>
      </c>
      <c r="G73" s="21">
        <f t="shared" si="1"/>
        <v>4.8252757299331303E-2</v>
      </c>
      <c r="H73" s="21">
        <f t="shared" si="2"/>
        <v>0.32168504866220871</v>
      </c>
      <c r="I73" s="20"/>
      <c r="J73" s="22">
        <f t="shared" si="3"/>
        <v>0.32168504866220871</v>
      </c>
      <c r="K73" s="4">
        <f t="shared" si="0"/>
        <v>-4.5035906812709192E-2</v>
      </c>
    </row>
    <row r="74" spans="5:11" x14ac:dyDescent="0.25">
      <c r="E74" s="60"/>
      <c r="F74" s="20" t="s">
        <v>25</v>
      </c>
      <c r="G74" s="21">
        <f t="shared" si="1"/>
        <v>5.5008143321237685E-2</v>
      </c>
      <c r="H74" s="21">
        <f t="shared" si="2"/>
        <v>0.3667209554749179</v>
      </c>
      <c r="I74" s="20"/>
      <c r="J74" s="22">
        <f t="shared" si="3"/>
        <v>0.3667209554749179</v>
      </c>
      <c r="K74" s="4">
        <f t="shared" si="0"/>
        <v>-5.1340933766488517E-2</v>
      </c>
    </row>
    <row r="75" spans="5:11" x14ac:dyDescent="0.25">
      <c r="E75" s="60">
        <v>2027</v>
      </c>
      <c r="F75" s="23" t="s">
        <v>10</v>
      </c>
      <c r="G75" s="24">
        <f t="shared" si="1"/>
        <v>6.2709283386210957E-2</v>
      </c>
      <c r="H75" s="24">
        <f t="shared" si="2"/>
        <v>0.41806188924140641</v>
      </c>
      <c r="I75" s="25"/>
      <c r="J75" s="26">
        <f t="shared" si="3"/>
        <v>0.41806188924140641</v>
      </c>
      <c r="K75" s="4">
        <f t="shared" si="0"/>
        <v>-5.85286644937969E-2</v>
      </c>
    </row>
    <row r="76" spans="5:11" x14ac:dyDescent="0.25">
      <c r="E76" s="60"/>
      <c r="F76" s="23" t="s">
        <v>12</v>
      </c>
      <c r="G76" s="24">
        <f t="shared" si="1"/>
        <v>7.1488583060280497E-2</v>
      </c>
      <c r="H76" s="24">
        <f t="shared" si="2"/>
        <v>0.47659055373520332</v>
      </c>
      <c r="I76" s="25"/>
      <c r="J76" s="26">
        <f t="shared" si="3"/>
        <v>0.47659055373520332</v>
      </c>
      <c r="K76" s="4">
        <f t="shared" si="0"/>
        <v>-6.6722677522928486E-2</v>
      </c>
    </row>
    <row r="77" spans="5:11" x14ac:dyDescent="0.25">
      <c r="E77" s="60"/>
      <c r="F77" s="23" t="s">
        <v>14</v>
      </c>
      <c r="G77" s="24">
        <f t="shared" si="1"/>
        <v>8.149698468871977E-2</v>
      </c>
      <c r="H77" s="24">
        <f t="shared" si="2"/>
        <v>0.5433132312581318</v>
      </c>
      <c r="I77" s="25"/>
      <c r="J77" s="26">
        <f t="shared" si="3"/>
        <v>0.5433132312581318</v>
      </c>
      <c r="K77" s="4">
        <f t="shared" si="0"/>
        <v>-7.6063852376138441E-2</v>
      </c>
    </row>
    <row r="78" spans="5:11" x14ac:dyDescent="0.25">
      <c r="E78" s="60"/>
      <c r="F78" s="23" t="s">
        <v>16</v>
      </c>
      <c r="G78" s="24">
        <f t="shared" si="1"/>
        <v>9.2906562545140528E-2</v>
      </c>
      <c r="H78" s="24">
        <f t="shared" si="2"/>
        <v>0.61937708363427024</v>
      </c>
      <c r="I78" s="25"/>
      <c r="J78" s="26">
        <f t="shared" si="3"/>
        <v>0.61937708363427024</v>
      </c>
      <c r="K78" s="4">
        <f t="shared" si="0"/>
        <v>-8.6712791708797865E-2</v>
      </c>
    </row>
    <row r="79" spans="5:11" x14ac:dyDescent="0.25">
      <c r="E79" s="60"/>
      <c r="F79" s="23" t="s">
        <v>18</v>
      </c>
      <c r="G79" s="24">
        <f t="shared" si="1"/>
        <v>0.10591348130146021</v>
      </c>
      <c r="H79" s="24">
        <f t="shared" si="2"/>
        <v>0.70608987534306811</v>
      </c>
      <c r="I79" s="25"/>
      <c r="J79" s="26">
        <f t="shared" si="3"/>
        <v>0.70608987534306811</v>
      </c>
      <c r="K79" s="4">
        <f t="shared" si="0"/>
        <v>-9.8852582548029533E-2</v>
      </c>
    </row>
    <row r="80" spans="5:11" x14ac:dyDescent="0.25">
      <c r="E80" s="60"/>
      <c r="F80" s="23" t="s">
        <v>19</v>
      </c>
      <c r="G80" s="24">
        <f t="shared" si="1"/>
        <v>0.12074136868366464</v>
      </c>
      <c r="H80" s="24">
        <f t="shared" si="2"/>
        <v>0.80494245789109764</v>
      </c>
      <c r="I80" s="25"/>
      <c r="J80" s="26">
        <f t="shared" si="3"/>
        <v>0.80494245789109764</v>
      </c>
      <c r="K80" s="4">
        <f t="shared" ref="K80:K122" si="4">H80-I80-(H81)</f>
        <v>-0.11269194410475369</v>
      </c>
    </row>
    <row r="81" spans="5:11" x14ac:dyDescent="0.25">
      <c r="E81" s="60"/>
      <c r="F81" s="23" t="s">
        <v>20</v>
      </c>
      <c r="G81" s="24">
        <f t="shared" ref="G81:G98" si="5">H81*$J$10</f>
        <v>0.13764516029937771</v>
      </c>
      <c r="H81" s="24">
        <f t="shared" ref="H81:H92" si="6">J80+(J80*$J$9)</f>
        <v>0.91763440199585133</v>
      </c>
      <c r="I81" s="25"/>
      <c r="J81" s="26">
        <f t="shared" ref="J81:J92" si="7">H81-I81</f>
        <v>0.91763440199585133</v>
      </c>
      <c r="K81" s="4">
        <f t="shared" si="4"/>
        <v>-0.1284688162794192</v>
      </c>
    </row>
    <row r="82" spans="5:11" x14ac:dyDescent="0.25">
      <c r="E82" s="60"/>
      <c r="F82" s="23" t="s">
        <v>21</v>
      </c>
      <c r="G82" s="24">
        <f t="shared" si="5"/>
        <v>0.15691548274129058</v>
      </c>
      <c r="H82" s="24">
        <f t="shared" si="6"/>
        <v>1.0461032182752705</v>
      </c>
      <c r="I82" s="25"/>
      <c r="J82" s="26">
        <f t="shared" si="7"/>
        <v>1.0461032182752705</v>
      </c>
      <c r="K82" s="4">
        <f t="shared" si="4"/>
        <v>-0.1464544505585379</v>
      </c>
    </row>
    <row r="83" spans="5:11" x14ac:dyDescent="0.25">
      <c r="E83" s="60"/>
      <c r="F83" s="23" t="s">
        <v>22</v>
      </c>
      <c r="G83" s="24">
        <f t="shared" si="5"/>
        <v>0.17888365032507125</v>
      </c>
      <c r="H83" s="24">
        <f t="shared" si="6"/>
        <v>1.1925576688338084</v>
      </c>
      <c r="I83" s="25"/>
      <c r="J83" s="26">
        <f t="shared" si="7"/>
        <v>1.1925576688338084</v>
      </c>
      <c r="K83" s="4">
        <f t="shared" si="4"/>
        <v>-0.1669580736367331</v>
      </c>
    </row>
    <row r="84" spans="5:11" x14ac:dyDescent="0.25">
      <c r="E84" s="60"/>
      <c r="F84" s="23" t="s">
        <v>23</v>
      </c>
      <c r="G84" s="24">
        <f t="shared" si="5"/>
        <v>0.20392736137058123</v>
      </c>
      <c r="H84" s="24">
        <f t="shared" si="6"/>
        <v>1.3595157424705415</v>
      </c>
      <c r="I84" s="25"/>
      <c r="J84" s="26">
        <f t="shared" si="7"/>
        <v>1.3595157424705415</v>
      </c>
      <c r="K84" s="4">
        <f t="shared" si="4"/>
        <v>-0.19033220394587591</v>
      </c>
    </row>
    <row r="85" spans="5:11" x14ac:dyDescent="0.25">
      <c r="E85" s="60"/>
      <c r="F85" s="23" t="s">
        <v>24</v>
      </c>
      <c r="G85" s="24">
        <f t="shared" si="5"/>
        <v>0.23247719196246261</v>
      </c>
      <c r="H85" s="24">
        <f t="shared" si="6"/>
        <v>1.5498479464164174</v>
      </c>
      <c r="I85" s="25"/>
      <c r="J85" s="26">
        <f t="shared" si="7"/>
        <v>1.5498479464164174</v>
      </c>
      <c r="K85" s="4">
        <f t="shared" si="4"/>
        <v>-0.21697871249829848</v>
      </c>
    </row>
    <row r="86" spans="5:11" x14ac:dyDescent="0.25">
      <c r="E86" s="60"/>
      <c r="F86" s="23" t="s">
        <v>25</v>
      </c>
      <c r="G86" s="24">
        <f t="shared" si="5"/>
        <v>0.2650239988372074</v>
      </c>
      <c r="H86" s="24">
        <f t="shared" si="6"/>
        <v>1.7668266589147159</v>
      </c>
      <c r="I86" s="25"/>
      <c r="J86" s="26">
        <f t="shared" si="7"/>
        <v>1.7668266589147159</v>
      </c>
      <c r="K86" s="4">
        <f t="shared" si="4"/>
        <v>-0.2473557322480604</v>
      </c>
    </row>
    <row r="87" spans="5:11" x14ac:dyDescent="0.25">
      <c r="E87" s="60">
        <v>2028</v>
      </c>
      <c r="F87" s="27" t="s">
        <v>10</v>
      </c>
      <c r="G87" s="28">
        <f t="shared" si="5"/>
        <v>0.30212735867441642</v>
      </c>
      <c r="H87" s="28">
        <f t="shared" si="6"/>
        <v>2.0141823911627763</v>
      </c>
      <c r="I87" s="29"/>
      <c r="J87" s="30">
        <f t="shared" si="7"/>
        <v>2.0141823911627763</v>
      </c>
      <c r="K87" s="4">
        <f t="shared" si="4"/>
        <v>-0.28198553476278887</v>
      </c>
    </row>
    <row r="88" spans="5:11" x14ac:dyDescent="0.25">
      <c r="E88" s="60"/>
      <c r="F88" s="27" t="s">
        <v>12</v>
      </c>
      <c r="G88" s="28">
        <f t="shared" si="5"/>
        <v>0.34442518888883478</v>
      </c>
      <c r="H88" s="28">
        <f t="shared" si="6"/>
        <v>2.2961679259255652</v>
      </c>
      <c r="I88" s="29"/>
      <c r="J88" s="30">
        <f t="shared" si="7"/>
        <v>2.2961679259255652</v>
      </c>
      <c r="K88" s="4">
        <f t="shared" si="4"/>
        <v>-0.32146350962957904</v>
      </c>
    </row>
    <row r="89" spans="5:11" x14ac:dyDescent="0.25">
      <c r="E89" s="60"/>
      <c r="F89" s="27" t="s">
        <v>14</v>
      </c>
      <c r="G89" s="28">
        <f t="shared" si="5"/>
        <v>0.39264471533327161</v>
      </c>
      <c r="H89" s="28">
        <f t="shared" si="6"/>
        <v>2.6176314355551442</v>
      </c>
      <c r="I89" s="29"/>
      <c r="J89" s="30">
        <f t="shared" si="7"/>
        <v>2.6176314355551442</v>
      </c>
      <c r="K89" s="4">
        <f t="shared" si="4"/>
        <v>-0.36646840097772015</v>
      </c>
    </row>
    <row r="90" spans="5:11" x14ac:dyDescent="0.25">
      <c r="E90" s="60"/>
      <c r="F90" s="27" t="s">
        <v>16</v>
      </c>
      <c r="G90" s="28">
        <f t="shared" si="5"/>
        <v>0.44761497547992962</v>
      </c>
      <c r="H90" s="28">
        <f t="shared" si="6"/>
        <v>2.9840998365328644</v>
      </c>
      <c r="I90" s="29"/>
      <c r="J90" s="30">
        <f t="shared" si="7"/>
        <v>2.9840998365328644</v>
      </c>
      <c r="K90" s="4">
        <f t="shared" si="4"/>
        <v>-0.41777397711460118</v>
      </c>
    </row>
    <row r="91" spans="5:11" x14ac:dyDescent="0.25">
      <c r="E91" s="60"/>
      <c r="F91" s="27" t="s">
        <v>18</v>
      </c>
      <c r="G91" s="28">
        <f t="shared" si="5"/>
        <v>0.51028107204711981</v>
      </c>
      <c r="H91" s="28">
        <f t="shared" si="6"/>
        <v>3.4018738136474655</v>
      </c>
      <c r="I91" s="29"/>
      <c r="J91" s="30">
        <f t="shared" si="7"/>
        <v>3.4018738136474655</v>
      </c>
      <c r="K91" s="4">
        <f t="shared" si="4"/>
        <v>-0.4762623339106451</v>
      </c>
    </row>
    <row r="92" spans="5:11" x14ac:dyDescent="0.25">
      <c r="E92" s="60"/>
      <c r="F92" s="27" t="s">
        <v>19</v>
      </c>
      <c r="G92" s="28">
        <f t="shared" si="5"/>
        <v>0.58172042213371655</v>
      </c>
      <c r="H92" s="28">
        <f t="shared" si="6"/>
        <v>3.8781361475581106</v>
      </c>
      <c r="I92" s="29"/>
      <c r="J92" s="30">
        <f t="shared" si="7"/>
        <v>3.8781361475581106</v>
      </c>
      <c r="K92" s="4">
        <f t="shared" si="4"/>
        <v>-0.54293906065813546</v>
      </c>
    </row>
    <row r="93" spans="5:11" x14ac:dyDescent="0.25">
      <c r="E93" s="60"/>
      <c r="F93" s="27" t="s">
        <v>20</v>
      </c>
      <c r="G93" s="28">
        <f t="shared" si="5"/>
        <v>0.66316128123243689</v>
      </c>
      <c r="H93" s="28">
        <f t="shared" ref="H93:H104" si="8">J92+(J92*$J$9)</f>
        <v>4.4210752082162461</v>
      </c>
      <c r="I93" s="29"/>
      <c r="J93" s="30">
        <f t="shared" ref="J93:J104" si="9">H93-I93</f>
        <v>4.4210752082162461</v>
      </c>
      <c r="K93" s="4">
        <f t="shared" si="4"/>
        <v>-0.6189505291502746</v>
      </c>
    </row>
    <row r="94" spans="5:11" x14ac:dyDescent="0.25">
      <c r="E94" s="60"/>
      <c r="F94" s="27" t="s">
        <v>21</v>
      </c>
      <c r="G94" s="28">
        <f t="shared" si="5"/>
        <v>0.75600386060497804</v>
      </c>
      <c r="H94" s="28">
        <f t="shared" si="8"/>
        <v>5.0400257373665207</v>
      </c>
      <c r="I94" s="29"/>
      <c r="J94" s="30">
        <f t="shared" si="9"/>
        <v>5.0400257373665207</v>
      </c>
      <c r="K94" s="4">
        <f t="shared" si="4"/>
        <v>-0.70560360323131288</v>
      </c>
    </row>
    <row r="95" spans="5:11" x14ac:dyDescent="0.25">
      <c r="E95" s="60"/>
      <c r="F95" s="27" t="s">
        <v>22</v>
      </c>
      <c r="G95" s="28">
        <f t="shared" si="5"/>
        <v>0.86184440108967497</v>
      </c>
      <c r="H95" s="28">
        <f t="shared" si="8"/>
        <v>5.7456293405978336</v>
      </c>
      <c r="I95" s="29"/>
      <c r="J95" s="30">
        <f t="shared" si="9"/>
        <v>5.7456293405978336</v>
      </c>
      <c r="K95" s="4">
        <f t="shared" si="4"/>
        <v>-0.80438810768369695</v>
      </c>
    </row>
    <row r="96" spans="5:11" x14ac:dyDescent="0.25">
      <c r="E96" s="60"/>
      <c r="F96" s="27" t="s">
        <v>23</v>
      </c>
      <c r="G96" s="28">
        <f t="shared" si="5"/>
        <v>0.98250261724222954</v>
      </c>
      <c r="H96" s="28">
        <f t="shared" si="8"/>
        <v>6.5500174482815305</v>
      </c>
      <c r="I96" s="29"/>
      <c r="J96" s="30">
        <f t="shared" si="9"/>
        <v>6.5500174482815305</v>
      </c>
      <c r="K96" s="4">
        <f t="shared" si="4"/>
        <v>-0.91700244275941412</v>
      </c>
    </row>
    <row r="97" spans="5:11" x14ac:dyDescent="0.25">
      <c r="E97" s="60"/>
      <c r="F97" s="27" t="s">
        <v>24</v>
      </c>
      <c r="G97" s="28">
        <f t="shared" si="5"/>
        <v>1.1200529836561417</v>
      </c>
      <c r="H97" s="28">
        <f t="shared" si="8"/>
        <v>7.4670198910409447</v>
      </c>
      <c r="I97" s="29"/>
      <c r="J97" s="30">
        <f t="shared" si="9"/>
        <v>7.4670198910409447</v>
      </c>
      <c r="K97" s="4">
        <f t="shared" si="4"/>
        <v>-1.0453827847457333</v>
      </c>
    </row>
    <row r="98" spans="5:11" x14ac:dyDescent="0.25">
      <c r="E98" s="60"/>
      <c r="F98" s="27" t="s">
        <v>25</v>
      </c>
      <c r="G98" s="28">
        <f t="shared" si="5"/>
        <v>1.2768604013680016</v>
      </c>
      <c r="H98" s="28">
        <f t="shared" si="8"/>
        <v>8.512402675786678</v>
      </c>
      <c r="I98" s="29"/>
      <c r="J98" s="30">
        <f t="shared" si="9"/>
        <v>8.512402675786678</v>
      </c>
      <c r="K98" s="4">
        <f t="shared" si="4"/>
        <v>-1.1917363746101355</v>
      </c>
    </row>
    <row r="99" spans="5:11" x14ac:dyDescent="0.25">
      <c r="E99" s="60">
        <v>2029</v>
      </c>
      <c r="F99" s="31" t="s">
        <v>10</v>
      </c>
      <c r="G99" s="32">
        <f t="shared" ref="G99" si="10">H99*$J$10</f>
        <v>1.455620857559522</v>
      </c>
      <c r="H99" s="32">
        <f t="shared" si="8"/>
        <v>9.7041390503968135</v>
      </c>
      <c r="I99" s="31"/>
      <c r="J99" s="33">
        <f t="shared" si="9"/>
        <v>9.7041390503968135</v>
      </c>
      <c r="K99" s="4">
        <f t="shared" si="4"/>
        <v>-1.358579467055554</v>
      </c>
    </row>
    <row r="100" spans="5:11" x14ac:dyDescent="0.25">
      <c r="E100" s="60"/>
      <c r="F100" s="31" t="s">
        <v>12</v>
      </c>
      <c r="G100" s="32">
        <f t="shared" ref="G100" si="11">H100*$J$10</f>
        <v>1.6594077776178551</v>
      </c>
      <c r="H100" s="32">
        <f t="shared" si="8"/>
        <v>11.062718517452367</v>
      </c>
      <c r="I100" s="31"/>
      <c r="J100" s="33">
        <f t="shared" si="9"/>
        <v>11.062718517452367</v>
      </c>
      <c r="K100" s="4">
        <f t="shared" si="4"/>
        <v>-1.5487805924433324</v>
      </c>
    </row>
    <row r="101" spans="5:11" x14ac:dyDescent="0.25">
      <c r="E101" s="60"/>
      <c r="F101" s="31" t="s">
        <v>14</v>
      </c>
      <c r="G101" s="32">
        <f t="shared" ref="G101" si="12">H101*$J$10</f>
        <v>1.8917248664843549</v>
      </c>
      <c r="H101" s="32">
        <f t="shared" si="8"/>
        <v>12.6114991098957</v>
      </c>
      <c r="I101" s="31"/>
      <c r="J101" s="33">
        <f t="shared" si="9"/>
        <v>12.6114991098957</v>
      </c>
      <c r="K101" s="4">
        <f t="shared" si="4"/>
        <v>-1.7656098753853975</v>
      </c>
    </row>
    <row r="102" spans="5:11" x14ac:dyDescent="0.25">
      <c r="E102" s="60"/>
      <c r="F102" s="31" t="s">
        <v>16</v>
      </c>
      <c r="G102" s="32">
        <f t="shared" ref="G102" si="13">H102*$J$10</f>
        <v>2.1565663477921646</v>
      </c>
      <c r="H102" s="32">
        <f t="shared" si="8"/>
        <v>14.377108985281097</v>
      </c>
      <c r="I102" s="31"/>
      <c r="J102" s="33">
        <f t="shared" si="9"/>
        <v>14.377108985281097</v>
      </c>
      <c r="K102" s="4">
        <f t="shared" si="4"/>
        <v>-2.0127952579393522</v>
      </c>
    </row>
    <row r="103" spans="5:11" x14ac:dyDescent="0.25">
      <c r="E103" s="60"/>
      <c r="F103" s="31" t="s">
        <v>18</v>
      </c>
      <c r="G103" s="32">
        <f t="shared" ref="G103" si="14">H103*$J$10</f>
        <v>2.4584856364830672</v>
      </c>
      <c r="H103" s="32">
        <f t="shared" si="8"/>
        <v>16.38990424322045</v>
      </c>
      <c r="I103" s="31"/>
      <c r="J103" s="33">
        <f t="shared" si="9"/>
        <v>16.38990424322045</v>
      </c>
      <c r="K103" s="4">
        <f t="shared" si="4"/>
        <v>-2.2945865940508625</v>
      </c>
    </row>
    <row r="104" spans="5:11" x14ac:dyDescent="0.25">
      <c r="E104" s="60"/>
      <c r="F104" s="31" t="s">
        <v>19</v>
      </c>
      <c r="G104" s="32">
        <f t="shared" ref="G104" si="15">H104*$J$10</f>
        <v>2.8026736255906965</v>
      </c>
      <c r="H104" s="32">
        <f t="shared" si="8"/>
        <v>18.684490837271312</v>
      </c>
      <c r="I104" s="31"/>
      <c r="J104" s="33">
        <f t="shared" si="9"/>
        <v>18.684490837271312</v>
      </c>
      <c r="K104" s="4">
        <f t="shared" si="4"/>
        <v>-2.6158287172179833</v>
      </c>
    </row>
    <row r="105" spans="5:11" x14ac:dyDescent="0.25">
      <c r="E105" s="60"/>
      <c r="F105" s="31" t="s">
        <v>20</v>
      </c>
      <c r="G105" s="32">
        <f t="shared" ref="G105" si="16">H105*$J$10</f>
        <v>3.1950479331733943</v>
      </c>
      <c r="H105" s="32">
        <f t="shared" ref="H105:H116" si="17">J104+(J104*$J$9)</f>
        <v>21.300319554489295</v>
      </c>
      <c r="I105" s="31"/>
      <c r="J105" s="33">
        <f t="shared" ref="J105:J116" si="18">H105-I105</f>
        <v>21.300319554489295</v>
      </c>
      <c r="K105" s="4">
        <f t="shared" si="4"/>
        <v>-2.9820447376285024</v>
      </c>
    </row>
    <row r="106" spans="5:11" x14ac:dyDescent="0.25">
      <c r="E106" s="60"/>
      <c r="F106" s="31" t="s">
        <v>21</v>
      </c>
      <c r="G106" s="32">
        <f t="shared" ref="G106" si="19">H106*$J$10</f>
        <v>3.6423546438176695</v>
      </c>
      <c r="H106" s="32">
        <f t="shared" si="17"/>
        <v>24.282364292117798</v>
      </c>
      <c r="I106" s="31"/>
      <c r="J106" s="33">
        <f t="shared" si="18"/>
        <v>24.282364292117798</v>
      </c>
      <c r="K106" s="4">
        <f t="shared" si="4"/>
        <v>-3.3995310008964914</v>
      </c>
    </row>
    <row r="107" spans="5:11" x14ac:dyDescent="0.25">
      <c r="E107" s="60"/>
      <c r="F107" s="31" t="s">
        <v>22</v>
      </c>
      <c r="G107" s="32">
        <f t="shared" ref="G107" si="20">H107*$J$10</f>
        <v>4.1522842939521434</v>
      </c>
      <c r="H107" s="32">
        <f t="shared" si="17"/>
        <v>27.681895293014289</v>
      </c>
      <c r="I107" s="31"/>
      <c r="J107" s="33">
        <f t="shared" si="18"/>
        <v>27.681895293014289</v>
      </c>
      <c r="K107" s="4">
        <f t="shared" si="4"/>
        <v>-3.8754653410220001</v>
      </c>
    </row>
    <row r="108" spans="5:11" x14ac:dyDescent="0.25">
      <c r="E108" s="60"/>
      <c r="F108" s="31" t="s">
        <v>23</v>
      </c>
      <c r="G108" s="32">
        <f t="shared" ref="G108" si="21">H108*$J$10</f>
        <v>4.7336040951054432</v>
      </c>
      <c r="H108" s="32">
        <f t="shared" si="17"/>
        <v>31.557360634036289</v>
      </c>
      <c r="I108" s="31"/>
      <c r="J108" s="33">
        <f t="shared" si="18"/>
        <v>31.557360634036289</v>
      </c>
      <c r="K108" s="4">
        <f t="shared" si="4"/>
        <v>-4.4180304887650799</v>
      </c>
    </row>
    <row r="109" spans="5:11" x14ac:dyDescent="0.25">
      <c r="E109" s="60"/>
      <c r="F109" s="31" t="s">
        <v>24</v>
      </c>
      <c r="G109" s="32">
        <f t="shared" ref="G109" si="22">H109*$J$10</f>
        <v>5.3963086684202048</v>
      </c>
      <c r="H109" s="32">
        <f t="shared" si="17"/>
        <v>35.975391122801369</v>
      </c>
      <c r="I109" s="31"/>
      <c r="J109" s="33">
        <f t="shared" si="18"/>
        <v>35.975391122801369</v>
      </c>
      <c r="K109" s="4">
        <f t="shared" si="4"/>
        <v>-5.0365547571921923</v>
      </c>
    </row>
    <row r="110" spans="5:11" x14ac:dyDescent="0.25">
      <c r="E110" s="60"/>
      <c r="F110" s="31" t="s">
        <v>25</v>
      </c>
      <c r="G110" s="32">
        <f t="shared" ref="G110" si="23">H110*$J$10</f>
        <v>6.151791881999034</v>
      </c>
      <c r="H110" s="32">
        <f t="shared" si="17"/>
        <v>41.011945879993561</v>
      </c>
      <c r="I110" s="31"/>
      <c r="J110" s="33">
        <f t="shared" si="18"/>
        <v>41.011945879993561</v>
      </c>
      <c r="K110" s="4">
        <f t="shared" si="4"/>
        <v>-5.7416724231990983</v>
      </c>
    </row>
    <row r="111" spans="5:11" x14ac:dyDescent="0.25">
      <c r="E111" s="60">
        <v>2030</v>
      </c>
      <c r="F111" s="34" t="s">
        <v>10</v>
      </c>
      <c r="G111" s="35">
        <f t="shared" ref="G111" si="24">H111*$J$10</f>
        <v>7.0130427454788986</v>
      </c>
      <c r="H111" s="35">
        <f t="shared" si="17"/>
        <v>46.75361830319266</v>
      </c>
      <c r="I111" s="34"/>
      <c r="J111" s="36">
        <f t="shared" si="18"/>
        <v>46.75361830319266</v>
      </c>
      <c r="K111" s="4">
        <f t="shared" si="4"/>
        <v>-6.5455065624469739</v>
      </c>
    </row>
    <row r="112" spans="5:11" x14ac:dyDescent="0.25">
      <c r="E112" s="60"/>
      <c r="F112" s="34" t="s">
        <v>12</v>
      </c>
      <c r="G112" s="35">
        <f t="shared" ref="G112" si="25">H112*$J$10</f>
        <v>7.9948687298459449</v>
      </c>
      <c r="H112" s="35">
        <f t="shared" si="17"/>
        <v>53.299124865639634</v>
      </c>
      <c r="I112" s="34"/>
      <c r="J112" s="36">
        <f t="shared" si="18"/>
        <v>53.299124865639634</v>
      </c>
      <c r="K112" s="4">
        <f t="shared" si="4"/>
        <v>-7.4618774811895534</v>
      </c>
    </row>
    <row r="113" spans="5:11" x14ac:dyDescent="0.25">
      <c r="E113" s="60"/>
      <c r="F113" s="34" t="s">
        <v>14</v>
      </c>
      <c r="G113" s="35">
        <f t="shared" ref="G113" si="26">H113*$J$10</f>
        <v>9.1141503520243781</v>
      </c>
      <c r="H113" s="35">
        <f t="shared" si="17"/>
        <v>60.761002346829187</v>
      </c>
      <c r="I113" s="34"/>
      <c r="J113" s="36">
        <f t="shared" si="18"/>
        <v>60.761002346829187</v>
      </c>
      <c r="K113" s="4">
        <f t="shared" si="4"/>
        <v>-8.5065403285560848</v>
      </c>
    </row>
    <row r="114" spans="5:11" x14ac:dyDescent="0.25">
      <c r="E114" s="60"/>
      <c r="F114" s="34" t="s">
        <v>16</v>
      </c>
      <c r="G114" s="35">
        <f t="shared" ref="G114" si="27">H114*$J$10</f>
        <v>10.390131401307791</v>
      </c>
      <c r="H114" s="35">
        <f t="shared" si="17"/>
        <v>69.267542675385272</v>
      </c>
      <c r="I114" s="34"/>
      <c r="J114" s="36">
        <f t="shared" si="18"/>
        <v>69.267542675385272</v>
      </c>
      <c r="K114" s="4">
        <f t="shared" si="4"/>
        <v>-9.6974559745539466</v>
      </c>
    </row>
    <row r="115" spans="5:11" x14ac:dyDescent="0.25">
      <c r="E115" s="60"/>
      <c r="F115" s="34" t="s">
        <v>18</v>
      </c>
      <c r="G115" s="35">
        <f t="shared" ref="G115" si="28">H115*$J$10</f>
        <v>11.844749797490882</v>
      </c>
      <c r="H115" s="35">
        <f t="shared" si="17"/>
        <v>78.964998649939218</v>
      </c>
      <c r="I115" s="34"/>
      <c r="J115" s="36">
        <f t="shared" si="18"/>
        <v>78.964998649939218</v>
      </c>
      <c r="K115" s="4">
        <f t="shared" si="4"/>
        <v>-11.055099810991493</v>
      </c>
    </row>
    <row r="116" spans="5:11" x14ac:dyDescent="0.25">
      <c r="E116" s="60"/>
      <c r="F116" s="34" t="s">
        <v>19</v>
      </c>
      <c r="G116" s="35">
        <f t="shared" ref="G116" si="29">H116*$J$10</f>
        <v>13.503014769139606</v>
      </c>
      <c r="H116" s="35">
        <f t="shared" si="17"/>
        <v>90.020098460930711</v>
      </c>
      <c r="I116" s="34"/>
      <c r="J116" s="36">
        <f t="shared" si="18"/>
        <v>90.020098460930711</v>
      </c>
      <c r="K116" s="4">
        <f t="shared" si="4"/>
        <v>-12.602813784530298</v>
      </c>
    </row>
    <row r="117" spans="5:11" x14ac:dyDescent="0.25">
      <c r="E117" s="60"/>
      <c r="F117" s="34" t="s">
        <v>20</v>
      </c>
      <c r="G117" s="35">
        <f t="shared" ref="G117" si="30">H117*$J$10</f>
        <v>15.39343683681915</v>
      </c>
      <c r="H117" s="35">
        <f t="shared" ref="H117:H128" si="31">J116+(J116*$J$9)</f>
        <v>102.62291224546101</v>
      </c>
      <c r="I117" s="34"/>
      <c r="J117" s="36">
        <f t="shared" ref="J117:J128" si="32">H117-I117</f>
        <v>102.62291224546101</v>
      </c>
      <c r="K117" s="4">
        <f t="shared" si="4"/>
        <v>-14.36720771436454</v>
      </c>
    </row>
    <row r="118" spans="5:11" x14ac:dyDescent="0.25">
      <c r="E118" s="60"/>
      <c r="F118" s="34" t="s">
        <v>21</v>
      </c>
      <c r="G118" s="35">
        <f t="shared" ref="G118" si="33">H118*$J$10</f>
        <v>17.548517993973832</v>
      </c>
      <c r="H118" s="35">
        <f t="shared" si="31"/>
        <v>116.99011995982555</v>
      </c>
      <c r="I118" s="34"/>
      <c r="J118" s="36">
        <f t="shared" si="32"/>
        <v>116.99011995982555</v>
      </c>
      <c r="K118" s="4">
        <f t="shared" si="4"/>
        <v>-16.378616794375588</v>
      </c>
    </row>
    <row r="119" spans="5:11" x14ac:dyDescent="0.25">
      <c r="E119" s="60"/>
      <c r="F119" s="34" t="s">
        <v>22</v>
      </c>
      <c r="G119" s="35">
        <f t="shared" ref="G119" si="34">H119*$J$10</f>
        <v>20.005310513130169</v>
      </c>
      <c r="H119" s="35">
        <f t="shared" si="31"/>
        <v>133.36873675420114</v>
      </c>
      <c r="I119" s="34"/>
      <c r="J119" s="36">
        <f t="shared" si="32"/>
        <v>133.36873675420114</v>
      </c>
      <c r="K119" s="4">
        <f t="shared" si="4"/>
        <v>-18.671623145588171</v>
      </c>
    </row>
    <row r="120" spans="5:11" x14ac:dyDescent="0.25">
      <c r="E120" s="60"/>
      <c r="F120" s="34" t="s">
        <v>23</v>
      </c>
      <c r="G120" s="35">
        <f t="shared" ref="G120" si="35">H120*$J$10</f>
        <v>22.806053984968397</v>
      </c>
      <c r="H120" s="35">
        <f t="shared" si="31"/>
        <v>152.04035989978931</v>
      </c>
      <c r="I120" s="34"/>
      <c r="J120" s="36">
        <f t="shared" si="32"/>
        <v>152.04035989978931</v>
      </c>
      <c r="K120" s="4">
        <f t="shared" si="4"/>
        <v>-21.285650385970513</v>
      </c>
    </row>
    <row r="121" spans="5:11" x14ac:dyDescent="0.25">
      <c r="E121" s="60"/>
      <c r="F121" s="34" t="s">
        <v>24</v>
      </c>
      <c r="G121" s="35">
        <f t="shared" ref="G121" si="36">H121*$J$10</f>
        <v>25.998901542863972</v>
      </c>
      <c r="H121" s="35">
        <f t="shared" si="31"/>
        <v>173.32601028575982</v>
      </c>
      <c r="I121" s="34"/>
      <c r="J121" s="36">
        <f t="shared" si="32"/>
        <v>173.32601028575982</v>
      </c>
      <c r="K121" s="4">
        <f t="shared" si="4"/>
        <v>-24.265641440006391</v>
      </c>
    </row>
    <row r="122" spans="5:11" x14ac:dyDescent="0.25">
      <c r="E122" s="60"/>
      <c r="F122" s="34" t="s">
        <v>25</v>
      </c>
      <c r="G122" s="35">
        <f t="shared" ref="G122" si="37">H122*$J$10</f>
        <v>29.63874775886493</v>
      </c>
      <c r="H122" s="35">
        <f t="shared" si="31"/>
        <v>197.59165172576621</v>
      </c>
      <c r="I122" s="34"/>
      <c r="J122" s="36">
        <f t="shared" si="32"/>
        <v>197.59165172576621</v>
      </c>
      <c r="K122" s="4">
        <f t="shared" si="4"/>
        <v>-27.662831241607279</v>
      </c>
    </row>
    <row r="123" spans="5:11" x14ac:dyDescent="0.25">
      <c r="E123" s="60">
        <v>2031</v>
      </c>
      <c r="F123" s="34" t="s">
        <v>10</v>
      </c>
      <c r="G123" s="35">
        <f t="shared" ref="G123" si="38">H123*$J$10</f>
        <v>33.788172445106021</v>
      </c>
      <c r="H123" s="35">
        <f t="shared" si="31"/>
        <v>225.25448296737349</v>
      </c>
      <c r="I123" s="34"/>
      <c r="J123" s="36">
        <f t="shared" si="32"/>
        <v>225.25448296737349</v>
      </c>
    </row>
    <row r="124" spans="5:11" x14ac:dyDescent="0.25">
      <c r="E124" s="60"/>
      <c r="F124" s="34" t="s">
        <v>12</v>
      </c>
      <c r="G124" s="35">
        <f t="shared" ref="G124" si="39">H124*$J$10</f>
        <v>38.518516587420862</v>
      </c>
      <c r="H124" s="35">
        <f t="shared" si="31"/>
        <v>256.79011058280577</v>
      </c>
      <c r="I124" s="34"/>
      <c r="J124" s="36">
        <f t="shared" si="32"/>
        <v>256.79011058280577</v>
      </c>
    </row>
    <row r="125" spans="5:11" x14ac:dyDescent="0.25">
      <c r="E125" s="60"/>
      <c r="F125" s="34" t="s">
        <v>14</v>
      </c>
      <c r="G125" s="35">
        <f t="shared" ref="G125" si="40">H125*$J$10</f>
        <v>43.911108909659788</v>
      </c>
      <c r="H125" s="35">
        <f t="shared" si="31"/>
        <v>292.74072606439859</v>
      </c>
      <c r="I125" s="34"/>
      <c r="J125" s="36">
        <f t="shared" si="32"/>
        <v>292.74072606439859</v>
      </c>
    </row>
    <row r="126" spans="5:11" x14ac:dyDescent="0.25">
      <c r="E126" s="60"/>
      <c r="F126" s="34" t="s">
        <v>16</v>
      </c>
      <c r="G126" s="35">
        <f t="shared" ref="G126" si="41">H126*$J$10</f>
        <v>50.05866415701216</v>
      </c>
      <c r="H126" s="35">
        <f t="shared" si="31"/>
        <v>333.7244277134144</v>
      </c>
      <c r="I126" s="34"/>
      <c r="J126" s="36">
        <f t="shared" si="32"/>
        <v>333.7244277134144</v>
      </c>
    </row>
    <row r="127" spans="5:11" x14ac:dyDescent="0.25">
      <c r="E127" s="60"/>
      <c r="F127" s="34" t="s">
        <v>18</v>
      </c>
      <c r="G127" s="35">
        <f t="shared" ref="G127" si="42">H127*$J$10</f>
        <v>57.06687713899386</v>
      </c>
      <c r="H127" s="35">
        <f t="shared" si="31"/>
        <v>380.4458475932924</v>
      </c>
      <c r="I127" s="34"/>
      <c r="J127" s="36">
        <f t="shared" si="32"/>
        <v>380.4458475932924</v>
      </c>
    </row>
    <row r="128" spans="5:11" x14ac:dyDescent="0.25">
      <c r="E128" s="60"/>
      <c r="F128" s="34" t="s">
        <v>19</v>
      </c>
      <c r="G128" s="35">
        <f t="shared" ref="G128" si="43">H128*$J$10</f>
        <v>65.056239938453004</v>
      </c>
      <c r="H128" s="35">
        <f t="shared" si="31"/>
        <v>433.70826625635334</v>
      </c>
      <c r="I128" s="34"/>
      <c r="J128" s="36">
        <f t="shared" si="32"/>
        <v>433.70826625635334</v>
      </c>
    </row>
    <row r="129" spans="5:10" x14ac:dyDescent="0.25">
      <c r="E129" s="60"/>
      <c r="F129" s="34" t="s">
        <v>20</v>
      </c>
      <c r="G129" s="35">
        <f t="shared" ref="G129" si="44">H129*$J$10</f>
        <v>74.164113529836413</v>
      </c>
      <c r="H129" s="35">
        <f t="shared" ref="H129:H140" si="45">J128+(J128*$J$9)</f>
        <v>494.42742353224281</v>
      </c>
      <c r="I129" s="34"/>
      <c r="J129" s="36">
        <f t="shared" ref="J129:J140" si="46">H129-I129</f>
        <v>494.42742353224281</v>
      </c>
    </row>
    <row r="130" spans="5:10" x14ac:dyDescent="0.25">
      <c r="E130" s="60"/>
      <c r="F130" s="34" t="s">
        <v>21</v>
      </c>
      <c r="G130" s="35">
        <f t="shared" ref="G130" si="47">H130*$J$10</f>
        <v>84.547089424013521</v>
      </c>
      <c r="H130" s="35">
        <f t="shared" si="45"/>
        <v>563.64726282675679</v>
      </c>
      <c r="I130" s="34"/>
      <c r="J130" s="36">
        <f t="shared" si="46"/>
        <v>563.64726282675679</v>
      </c>
    </row>
    <row r="131" spans="5:10" x14ac:dyDescent="0.25">
      <c r="E131" s="60"/>
      <c r="F131" s="34" t="s">
        <v>22</v>
      </c>
      <c r="G131" s="35">
        <f t="shared" ref="G131" si="48">H131*$J$10</f>
        <v>96.383681943375407</v>
      </c>
      <c r="H131" s="35">
        <f t="shared" si="45"/>
        <v>642.5578796225027</v>
      </c>
      <c r="I131" s="34"/>
      <c r="J131" s="36">
        <f t="shared" si="46"/>
        <v>642.5578796225027</v>
      </c>
    </row>
    <row r="132" spans="5:10" x14ac:dyDescent="0.25">
      <c r="E132" s="60"/>
      <c r="F132" s="34" t="s">
        <v>23</v>
      </c>
      <c r="G132" s="35">
        <f t="shared" ref="G132" si="49">H132*$J$10</f>
        <v>109.87739741544796</v>
      </c>
      <c r="H132" s="35">
        <f t="shared" si="45"/>
        <v>732.51598276965308</v>
      </c>
      <c r="I132" s="34"/>
      <c r="J132" s="36">
        <f t="shared" si="46"/>
        <v>732.51598276965308</v>
      </c>
    </row>
    <row r="133" spans="5:10" x14ac:dyDescent="0.25">
      <c r="E133" s="60"/>
      <c r="F133" s="34" t="s">
        <v>24</v>
      </c>
      <c r="G133" s="35">
        <f t="shared" ref="G133" si="50">H133*$J$10</f>
        <v>125.26023305361066</v>
      </c>
      <c r="H133" s="35">
        <f t="shared" si="45"/>
        <v>835.06822035740447</v>
      </c>
      <c r="I133" s="34"/>
      <c r="J133" s="36">
        <f t="shared" si="46"/>
        <v>835.06822035740447</v>
      </c>
    </row>
    <row r="134" spans="5:10" x14ac:dyDescent="0.25">
      <c r="E134" s="60"/>
      <c r="F134" s="34" t="s">
        <v>25</v>
      </c>
      <c r="G134" s="35">
        <f t="shared" ref="G134" si="51">H134*$J$10</f>
        <v>142.79666568111617</v>
      </c>
      <c r="H134" s="35">
        <f t="shared" si="45"/>
        <v>951.97777120744115</v>
      </c>
      <c r="I134" s="34"/>
      <c r="J134" s="36">
        <f t="shared" si="46"/>
        <v>951.97777120744115</v>
      </c>
    </row>
    <row r="135" spans="5:10" x14ac:dyDescent="0.25">
      <c r="E135" s="60">
        <v>2032</v>
      </c>
      <c r="F135" s="37" t="s">
        <v>10</v>
      </c>
      <c r="G135" s="38">
        <f t="shared" ref="G135" si="52">H135*$J$10</f>
        <v>162.78819887647242</v>
      </c>
      <c r="H135" s="38">
        <f t="shared" si="45"/>
        <v>1085.2546591764828</v>
      </c>
      <c r="I135" s="37"/>
      <c r="J135" s="39">
        <f t="shared" si="46"/>
        <v>1085.2546591764828</v>
      </c>
    </row>
    <row r="136" spans="5:10" x14ac:dyDescent="0.25">
      <c r="E136" s="60"/>
      <c r="F136" s="37" t="s">
        <v>12</v>
      </c>
      <c r="G136" s="38">
        <f t="shared" ref="G136" si="53">H136*$J$10</f>
        <v>185.57854671917858</v>
      </c>
      <c r="H136" s="38">
        <f t="shared" si="45"/>
        <v>1237.1903114611905</v>
      </c>
      <c r="I136" s="37"/>
      <c r="J136" s="39">
        <f t="shared" si="46"/>
        <v>1237.1903114611905</v>
      </c>
    </row>
    <row r="137" spans="5:10" x14ac:dyDescent="0.25">
      <c r="E137" s="60"/>
      <c r="F137" s="37" t="s">
        <v>14</v>
      </c>
      <c r="G137" s="38">
        <f t="shared" ref="G137" si="54">H137*$J$10</f>
        <v>211.55954325986355</v>
      </c>
      <c r="H137" s="38">
        <f t="shared" si="45"/>
        <v>1410.3969550657571</v>
      </c>
      <c r="I137" s="37"/>
      <c r="J137" s="39">
        <f t="shared" si="46"/>
        <v>1410.3969550657571</v>
      </c>
    </row>
    <row r="138" spans="5:10" x14ac:dyDescent="0.25">
      <c r="E138" s="60"/>
      <c r="F138" s="37" t="s">
        <v>16</v>
      </c>
      <c r="G138" s="38">
        <f t="shared" ref="G138" si="55">H138*$J$10</f>
        <v>241.17787931624446</v>
      </c>
      <c r="H138" s="38">
        <f t="shared" si="45"/>
        <v>1607.852528774963</v>
      </c>
      <c r="I138" s="37"/>
      <c r="J138" s="39">
        <f t="shared" si="46"/>
        <v>1607.852528774963</v>
      </c>
    </row>
    <row r="139" spans="5:10" x14ac:dyDescent="0.25">
      <c r="E139" s="60"/>
      <c r="F139" s="37" t="s">
        <v>18</v>
      </c>
      <c r="G139" s="38">
        <f t="shared" ref="G139" si="56">H139*$J$10</f>
        <v>274.94278242051865</v>
      </c>
      <c r="H139" s="38">
        <f t="shared" si="45"/>
        <v>1832.9518828034579</v>
      </c>
      <c r="I139" s="37"/>
      <c r="J139" s="39">
        <f t="shared" si="46"/>
        <v>1832.9518828034579</v>
      </c>
    </row>
    <row r="140" spans="5:10" x14ac:dyDescent="0.25">
      <c r="E140" s="60"/>
      <c r="F140" s="37" t="s">
        <v>19</v>
      </c>
      <c r="G140" s="38">
        <f t="shared" ref="G140" si="57">H140*$J$10</f>
        <v>313.4347719593913</v>
      </c>
      <c r="H140" s="38">
        <f t="shared" si="45"/>
        <v>2089.5651463959421</v>
      </c>
      <c r="I140" s="37"/>
      <c r="J140" s="39">
        <f t="shared" si="46"/>
        <v>2089.5651463959421</v>
      </c>
    </row>
    <row r="141" spans="5:10" x14ac:dyDescent="0.25">
      <c r="E141" s="60"/>
      <c r="F141" s="37" t="s">
        <v>20</v>
      </c>
      <c r="G141" s="38">
        <f t="shared" ref="G141" si="58">H141*$J$10</f>
        <v>357.31564003370613</v>
      </c>
      <c r="H141" s="38">
        <f t="shared" ref="H141:H152" si="59">J140+(J140*$J$9)</f>
        <v>2382.1042668913742</v>
      </c>
      <c r="I141" s="37"/>
      <c r="J141" s="39">
        <f t="shared" ref="J141:J152" si="60">H141-I141</f>
        <v>2382.1042668913742</v>
      </c>
    </row>
    <row r="142" spans="5:10" x14ac:dyDescent="0.25">
      <c r="E142" s="60"/>
      <c r="F142" s="37" t="s">
        <v>21</v>
      </c>
      <c r="G142" s="38">
        <f t="shared" ref="G142" si="61">H142*$J$10</f>
        <v>407.33982963842499</v>
      </c>
      <c r="H142" s="38">
        <f t="shared" si="59"/>
        <v>2715.5988642561665</v>
      </c>
      <c r="I142" s="37"/>
      <c r="J142" s="39">
        <f t="shared" si="60"/>
        <v>2715.5988642561665</v>
      </c>
    </row>
    <row r="143" spans="5:10" x14ac:dyDescent="0.25">
      <c r="E143" s="60"/>
      <c r="F143" s="37" t="s">
        <v>22</v>
      </c>
      <c r="G143" s="38">
        <f t="shared" ref="G143" si="62">H143*$J$10</f>
        <v>464.36740578780444</v>
      </c>
      <c r="H143" s="38">
        <f t="shared" si="59"/>
        <v>3095.7827052520297</v>
      </c>
      <c r="I143" s="37"/>
      <c r="J143" s="39">
        <f t="shared" si="60"/>
        <v>3095.7827052520297</v>
      </c>
    </row>
    <row r="144" spans="5:10" x14ac:dyDescent="0.25">
      <c r="E144" s="60"/>
      <c r="F144" s="37" t="s">
        <v>23</v>
      </c>
      <c r="G144" s="38">
        <f t="shared" ref="G144" si="63">H144*$J$10</f>
        <v>529.37884259809709</v>
      </c>
      <c r="H144" s="38">
        <f t="shared" si="59"/>
        <v>3529.1922839873141</v>
      </c>
      <c r="I144" s="37"/>
      <c r="J144" s="39">
        <f t="shared" si="60"/>
        <v>3529.1922839873141</v>
      </c>
    </row>
    <row r="145" spans="5:10" x14ac:dyDescent="0.25">
      <c r="E145" s="60"/>
      <c r="F145" s="37" t="s">
        <v>24</v>
      </c>
      <c r="G145" s="38">
        <f t="shared" ref="G145" si="64">H145*$J$10</f>
        <v>603.49188056183073</v>
      </c>
      <c r="H145" s="38">
        <f t="shared" si="59"/>
        <v>4023.2792037455383</v>
      </c>
      <c r="I145" s="37"/>
      <c r="J145" s="39">
        <f t="shared" si="60"/>
        <v>4023.2792037455383</v>
      </c>
    </row>
    <row r="146" spans="5:10" x14ac:dyDescent="0.25">
      <c r="E146" s="60"/>
      <c r="F146" s="37" t="s">
        <v>25</v>
      </c>
      <c r="G146" s="38">
        <f t="shared" ref="G146" si="65">H146*$J$10</f>
        <v>687.98074384048698</v>
      </c>
      <c r="H146" s="38">
        <f t="shared" si="59"/>
        <v>4586.5382922699137</v>
      </c>
      <c r="I146" s="37"/>
      <c r="J146" s="39">
        <f t="shared" si="60"/>
        <v>4586.5382922699137</v>
      </c>
    </row>
    <row r="147" spans="5:10" x14ac:dyDescent="0.25">
      <c r="E147" s="60">
        <v>2033</v>
      </c>
      <c r="F147" s="31" t="s">
        <v>10</v>
      </c>
      <c r="G147" s="32">
        <f t="shared" ref="G147" si="66">H147*$J$10</f>
        <v>784.2980479781553</v>
      </c>
      <c r="H147" s="32">
        <f t="shared" si="59"/>
        <v>5228.6536531877018</v>
      </c>
      <c r="I147" s="31"/>
      <c r="J147" s="33">
        <f t="shared" si="60"/>
        <v>5228.6536531877018</v>
      </c>
    </row>
    <row r="148" spans="5:10" x14ac:dyDescent="0.25">
      <c r="E148" s="60"/>
      <c r="F148" s="31" t="s">
        <v>12</v>
      </c>
      <c r="G148" s="32">
        <f t="shared" ref="G148" si="67">H148*$J$10</f>
        <v>894.09977469509693</v>
      </c>
      <c r="H148" s="32">
        <f t="shared" si="59"/>
        <v>5960.6651646339797</v>
      </c>
      <c r="I148" s="31"/>
      <c r="J148" s="33">
        <f t="shared" si="60"/>
        <v>5960.6651646339797</v>
      </c>
    </row>
    <row r="149" spans="5:10" x14ac:dyDescent="0.25">
      <c r="E149" s="60"/>
      <c r="F149" s="31" t="s">
        <v>14</v>
      </c>
      <c r="G149" s="32">
        <f t="shared" ref="G149" si="68">H149*$J$10</f>
        <v>1019.2737431524105</v>
      </c>
      <c r="H149" s="32">
        <f t="shared" si="59"/>
        <v>6795.158287682737</v>
      </c>
      <c r="I149" s="31"/>
      <c r="J149" s="33">
        <f t="shared" si="60"/>
        <v>6795.158287682737</v>
      </c>
    </row>
    <row r="150" spans="5:10" x14ac:dyDescent="0.25">
      <c r="E150" s="60"/>
      <c r="F150" s="31" t="s">
        <v>16</v>
      </c>
      <c r="G150" s="32">
        <f t="shared" ref="G150" si="69">H150*$J$10</f>
        <v>1161.972067193748</v>
      </c>
      <c r="H150" s="32">
        <f t="shared" si="59"/>
        <v>7746.4804479583199</v>
      </c>
      <c r="I150" s="31"/>
      <c r="J150" s="33">
        <f t="shared" si="60"/>
        <v>7746.4804479583199</v>
      </c>
    </row>
    <row r="151" spans="5:10" x14ac:dyDescent="0.25">
      <c r="E151" s="60"/>
      <c r="F151" s="31" t="s">
        <v>18</v>
      </c>
      <c r="G151" s="32">
        <f t="shared" ref="G151" si="70">H151*$J$10</f>
        <v>1324.6481566008727</v>
      </c>
      <c r="H151" s="32">
        <f t="shared" si="59"/>
        <v>8830.9877106724853</v>
      </c>
      <c r="I151" s="31"/>
      <c r="J151" s="33">
        <f t="shared" si="60"/>
        <v>8830.9877106724853</v>
      </c>
    </row>
    <row r="152" spans="5:10" x14ac:dyDescent="0.25">
      <c r="E152" s="60"/>
      <c r="F152" s="31" t="s">
        <v>19</v>
      </c>
      <c r="G152" s="32">
        <f t="shared" ref="G152" si="71">H152*$J$10</f>
        <v>1510.0988985249949</v>
      </c>
      <c r="H152" s="32">
        <f t="shared" si="59"/>
        <v>10067.325990166633</v>
      </c>
      <c r="I152" s="31"/>
      <c r="J152" s="33">
        <f t="shared" si="60"/>
        <v>10067.325990166633</v>
      </c>
    </row>
    <row r="153" spans="5:10" x14ac:dyDescent="0.25">
      <c r="E153" s="60"/>
      <c r="F153" s="31" t="s">
        <v>20</v>
      </c>
      <c r="G153" s="32">
        <f t="shared" ref="G153" si="72">H153*$J$10</f>
        <v>1721.5127443184942</v>
      </c>
      <c r="H153" s="32">
        <f t="shared" ref="H153:H164" si="73">J152+(J152*$J$9)</f>
        <v>11476.751628789962</v>
      </c>
      <c r="I153" s="31"/>
      <c r="J153" s="33">
        <f t="shared" ref="J153:J164" si="74">H153-I153</f>
        <v>11476.751628789962</v>
      </c>
    </row>
    <row r="154" spans="5:10" x14ac:dyDescent="0.25">
      <c r="E154" s="60"/>
      <c r="F154" s="31" t="s">
        <v>21</v>
      </c>
      <c r="G154" s="32">
        <f t="shared" ref="G154" si="75">H154*$J$10</f>
        <v>1962.5245285230835</v>
      </c>
      <c r="H154" s="32">
        <f t="shared" si="73"/>
        <v>13083.496856820557</v>
      </c>
      <c r="I154" s="31"/>
      <c r="J154" s="33">
        <f t="shared" si="74"/>
        <v>13083.496856820557</v>
      </c>
    </row>
    <row r="155" spans="5:10" x14ac:dyDescent="0.25">
      <c r="E155" s="60"/>
      <c r="F155" s="31" t="s">
        <v>22</v>
      </c>
      <c r="G155" s="32">
        <f t="shared" ref="G155" si="76">H155*$J$10</f>
        <v>2237.2779625163153</v>
      </c>
      <c r="H155" s="32">
        <f t="shared" si="73"/>
        <v>14915.186416775436</v>
      </c>
      <c r="I155" s="31"/>
      <c r="J155" s="33">
        <f t="shared" si="74"/>
        <v>14915.186416775436</v>
      </c>
    </row>
    <row r="156" spans="5:10" x14ac:dyDescent="0.25">
      <c r="E156" s="60"/>
      <c r="F156" s="31" t="s">
        <v>23</v>
      </c>
      <c r="G156" s="32">
        <f t="shared" ref="G156" si="77">H156*$J$10</f>
        <v>2550.4968772685997</v>
      </c>
      <c r="H156" s="32">
        <f t="shared" si="73"/>
        <v>17003.312515123998</v>
      </c>
      <c r="I156" s="31"/>
      <c r="J156" s="33">
        <f t="shared" si="74"/>
        <v>17003.312515123998</v>
      </c>
    </row>
    <row r="157" spans="5:10" x14ac:dyDescent="0.25">
      <c r="E157" s="60"/>
      <c r="F157" s="31" t="s">
        <v>24</v>
      </c>
      <c r="G157" s="32">
        <f t="shared" ref="G157" si="78">H157*$J$10</f>
        <v>2907.5664400862038</v>
      </c>
      <c r="H157" s="32">
        <f t="shared" si="73"/>
        <v>19383.776267241359</v>
      </c>
      <c r="I157" s="31"/>
      <c r="J157" s="33">
        <f t="shared" si="74"/>
        <v>19383.776267241359</v>
      </c>
    </row>
    <row r="158" spans="5:10" x14ac:dyDescent="0.25">
      <c r="E158" s="60"/>
      <c r="F158" s="31" t="s">
        <v>25</v>
      </c>
      <c r="G158" s="32">
        <f t="shared" ref="G158" si="79">H158*$J$10</f>
        <v>3314.6257416982721</v>
      </c>
      <c r="H158" s="32">
        <f t="shared" si="73"/>
        <v>22097.504944655149</v>
      </c>
      <c r="I158" s="31"/>
      <c r="J158" s="33">
        <f t="shared" si="74"/>
        <v>22097.504944655149</v>
      </c>
    </row>
    <row r="159" spans="5:10" x14ac:dyDescent="0.25">
      <c r="E159" s="60">
        <v>2034</v>
      </c>
      <c r="F159" s="40" t="s">
        <v>10</v>
      </c>
      <c r="G159" s="41">
        <f t="shared" ref="G159" si="80">H159*$J$10</f>
        <v>3778.6733455360304</v>
      </c>
      <c r="H159" s="41">
        <f t="shared" si="73"/>
        <v>25191.155636906871</v>
      </c>
      <c r="I159" s="42"/>
      <c r="J159" s="42">
        <f t="shared" si="74"/>
        <v>25191.155636906871</v>
      </c>
    </row>
    <row r="160" spans="5:10" x14ac:dyDescent="0.25">
      <c r="E160" s="60"/>
      <c r="F160" s="40" t="s">
        <v>12</v>
      </c>
      <c r="G160" s="41">
        <f t="shared" ref="G160" si="81">H160*$J$10</f>
        <v>4307.6876139110745</v>
      </c>
      <c r="H160" s="41">
        <f t="shared" si="73"/>
        <v>28717.917426073833</v>
      </c>
      <c r="I160" s="42"/>
      <c r="J160" s="42">
        <f t="shared" si="74"/>
        <v>28717.917426073833</v>
      </c>
    </row>
    <row r="161" spans="5:10" x14ac:dyDescent="0.25">
      <c r="E161" s="60"/>
      <c r="F161" s="40" t="s">
        <v>14</v>
      </c>
      <c r="G161" s="41">
        <f t="shared" ref="G161" si="82">H161*$J$10</f>
        <v>4910.7638798586249</v>
      </c>
      <c r="H161" s="41">
        <f t="shared" si="73"/>
        <v>32738.42586572417</v>
      </c>
      <c r="I161" s="42"/>
      <c r="J161" s="42">
        <f t="shared" si="74"/>
        <v>32738.42586572417</v>
      </c>
    </row>
    <row r="162" spans="5:10" x14ac:dyDescent="0.25">
      <c r="E162" s="60"/>
      <c r="F162" s="40" t="s">
        <v>16</v>
      </c>
      <c r="G162" s="41">
        <f t="shared" ref="G162" si="83">H162*$J$10</f>
        <v>5598.2708230388334</v>
      </c>
      <c r="H162" s="41">
        <f t="shared" si="73"/>
        <v>37321.805486925557</v>
      </c>
      <c r="I162" s="42"/>
      <c r="J162" s="42">
        <f t="shared" si="74"/>
        <v>37321.805486925557</v>
      </c>
    </row>
    <row r="163" spans="5:10" x14ac:dyDescent="0.25">
      <c r="E163" s="60"/>
      <c r="F163" s="40" t="s">
        <v>18</v>
      </c>
      <c r="G163" s="41">
        <f t="shared" ref="G163" si="84">H163*$J$10</f>
        <v>6382.0287382642709</v>
      </c>
      <c r="H163" s="41">
        <f t="shared" si="73"/>
        <v>42546.85825509514</v>
      </c>
      <c r="I163" s="42"/>
      <c r="J163" s="42">
        <f t="shared" si="74"/>
        <v>42546.85825509514</v>
      </c>
    </row>
    <row r="164" spans="5:10" x14ac:dyDescent="0.25">
      <c r="E164" s="60"/>
      <c r="F164" s="40" t="s">
        <v>19</v>
      </c>
      <c r="G164" s="41">
        <f t="shared" ref="G164" si="85">H164*$J$10</f>
        <v>7275.5127616212685</v>
      </c>
      <c r="H164" s="41">
        <f t="shared" si="73"/>
        <v>48503.418410808459</v>
      </c>
      <c r="I164" s="42"/>
      <c r="J164" s="42">
        <f t="shared" si="74"/>
        <v>48503.418410808459</v>
      </c>
    </row>
    <row r="165" spans="5:10" x14ac:dyDescent="0.25">
      <c r="E165" s="60"/>
      <c r="F165" s="40" t="s">
        <v>20</v>
      </c>
      <c r="G165" s="41">
        <f t="shared" ref="G165" si="86">H165*$J$10</f>
        <v>8294.0845482482455</v>
      </c>
      <c r="H165" s="41">
        <f t="shared" ref="H165:H176" si="87">J164+(J164*$J$9)</f>
        <v>55293.896988321641</v>
      </c>
      <c r="I165" s="42"/>
      <c r="J165" s="42">
        <f t="shared" ref="J165:J176" si="88">H165-I165</f>
        <v>55293.896988321641</v>
      </c>
    </row>
    <row r="166" spans="5:10" x14ac:dyDescent="0.25">
      <c r="E166" s="60"/>
      <c r="F166" s="40" t="s">
        <v>21</v>
      </c>
      <c r="G166" s="41">
        <f t="shared" ref="G166" si="89">H166*$J$10</f>
        <v>9455.2563850030001</v>
      </c>
      <c r="H166" s="41">
        <f t="shared" si="87"/>
        <v>63035.042566686672</v>
      </c>
      <c r="I166" s="42"/>
      <c r="J166" s="42">
        <f t="shared" si="88"/>
        <v>63035.042566686672</v>
      </c>
    </row>
    <row r="167" spans="5:10" x14ac:dyDescent="0.25">
      <c r="E167" s="60"/>
      <c r="F167" s="40" t="s">
        <v>22</v>
      </c>
      <c r="G167" s="41">
        <f t="shared" ref="G167" si="90">H167*$J$10</f>
        <v>10778.992278903421</v>
      </c>
      <c r="H167" s="41">
        <f t="shared" si="87"/>
        <v>71859.94852602281</v>
      </c>
      <c r="I167" s="42"/>
      <c r="J167" s="42">
        <f t="shared" si="88"/>
        <v>71859.94852602281</v>
      </c>
    </row>
    <row r="168" spans="5:10" x14ac:dyDescent="0.25">
      <c r="E168" s="60"/>
      <c r="F168" s="40" t="s">
        <v>23</v>
      </c>
      <c r="G168" s="41">
        <f t="shared" ref="G168" si="91">H168*$J$10</f>
        <v>12288.051197949901</v>
      </c>
      <c r="H168" s="41">
        <f t="shared" si="87"/>
        <v>81920.341319666011</v>
      </c>
      <c r="I168" s="42"/>
      <c r="J168" s="42">
        <f t="shared" si="88"/>
        <v>81920.341319666011</v>
      </c>
    </row>
    <row r="169" spans="5:10" x14ac:dyDescent="0.25">
      <c r="E169" s="60"/>
      <c r="F169" s="40" t="s">
        <v>24</v>
      </c>
      <c r="G169" s="41">
        <f t="shared" ref="G169" si="92">H169*$J$10</f>
        <v>14008.378365662889</v>
      </c>
      <c r="H169" s="41">
        <f t="shared" si="87"/>
        <v>93389.18910441926</v>
      </c>
      <c r="I169" s="42"/>
      <c r="J169" s="42">
        <f t="shared" si="88"/>
        <v>93389.18910441926</v>
      </c>
    </row>
    <row r="170" spans="5:10" x14ac:dyDescent="0.25">
      <c r="E170" s="60"/>
      <c r="F170" s="40" t="s">
        <v>25</v>
      </c>
      <c r="G170" s="41">
        <f t="shared" ref="G170" si="93">H170*$J$10</f>
        <v>15969.551336855693</v>
      </c>
      <c r="H170" s="41">
        <f t="shared" si="87"/>
        <v>106463.67557903795</v>
      </c>
      <c r="I170" s="42"/>
      <c r="J170" s="42">
        <f t="shared" si="88"/>
        <v>106463.67557903795</v>
      </c>
    </row>
    <row r="171" spans="5:10" x14ac:dyDescent="0.25">
      <c r="E171" s="60">
        <v>2033</v>
      </c>
      <c r="F171" s="43" t="s">
        <v>10</v>
      </c>
      <c r="G171" s="44">
        <f t="shared" ref="G171" si="94">H171*$J$10</f>
        <v>18205.28852401549</v>
      </c>
      <c r="H171" s="44">
        <f t="shared" si="87"/>
        <v>121368.59016010327</v>
      </c>
      <c r="I171" s="45"/>
      <c r="J171" s="45">
        <f t="shared" si="88"/>
        <v>121368.59016010327</v>
      </c>
    </row>
    <row r="172" spans="5:10" x14ac:dyDescent="0.25">
      <c r="E172" s="60"/>
      <c r="F172" s="43" t="s">
        <v>12</v>
      </c>
      <c r="G172" s="44">
        <f t="shared" ref="G172" si="95">H172*$J$10</f>
        <v>20754.028917377658</v>
      </c>
      <c r="H172" s="44">
        <f t="shared" si="87"/>
        <v>138360.19278251773</v>
      </c>
      <c r="I172" s="45"/>
      <c r="J172" s="45">
        <f t="shared" si="88"/>
        <v>138360.19278251773</v>
      </c>
    </row>
    <row r="173" spans="5:10" x14ac:dyDescent="0.25">
      <c r="E173" s="60"/>
      <c r="F173" s="43" t="s">
        <v>14</v>
      </c>
      <c r="G173" s="44">
        <f t="shared" ref="G173" si="96">H173*$J$10</f>
        <v>23659.592965810531</v>
      </c>
      <c r="H173" s="44">
        <f t="shared" si="87"/>
        <v>157730.6197720702</v>
      </c>
      <c r="I173" s="45"/>
      <c r="J173" s="45">
        <f t="shared" si="88"/>
        <v>157730.6197720702</v>
      </c>
    </row>
    <row r="174" spans="5:10" x14ac:dyDescent="0.25">
      <c r="E174" s="60"/>
      <c r="F174" s="43" t="s">
        <v>16</v>
      </c>
      <c r="G174" s="44">
        <f t="shared" ref="G174" si="97">H174*$J$10</f>
        <v>26971.935981024006</v>
      </c>
      <c r="H174" s="44">
        <f t="shared" si="87"/>
        <v>179812.90654016004</v>
      </c>
      <c r="I174" s="45"/>
      <c r="J174" s="45">
        <f t="shared" si="88"/>
        <v>179812.90654016004</v>
      </c>
    </row>
    <row r="175" spans="5:10" x14ac:dyDescent="0.25">
      <c r="E175" s="60"/>
      <c r="F175" s="43" t="s">
        <v>18</v>
      </c>
      <c r="G175" s="44">
        <f t="shared" ref="G175" si="98">H175*$J$10</f>
        <v>30748.007018367367</v>
      </c>
      <c r="H175" s="44">
        <f t="shared" si="87"/>
        <v>204986.71345578245</v>
      </c>
      <c r="I175" s="45"/>
      <c r="J175" s="45">
        <f t="shared" si="88"/>
        <v>204986.71345578245</v>
      </c>
    </row>
    <row r="176" spans="5:10" x14ac:dyDescent="0.25">
      <c r="E176" s="60"/>
      <c r="F176" s="43" t="s">
        <v>19</v>
      </c>
      <c r="G176" s="44">
        <f t="shared" ref="G176" si="99">H176*$J$10</f>
        <v>35052.728000938798</v>
      </c>
      <c r="H176" s="44">
        <f t="shared" si="87"/>
        <v>233684.85333959199</v>
      </c>
      <c r="I176" s="45"/>
      <c r="J176" s="45">
        <f t="shared" si="88"/>
        <v>233684.85333959199</v>
      </c>
    </row>
    <row r="177" spans="5:10" x14ac:dyDescent="0.25">
      <c r="E177" s="60"/>
      <c r="F177" s="43" t="s">
        <v>20</v>
      </c>
      <c r="G177" s="44">
        <f t="shared" ref="G177" si="100">H177*$J$10</f>
        <v>39960.10992107023</v>
      </c>
      <c r="H177" s="44">
        <f t="shared" ref="H177:H188" si="101">J176+(J176*$J$9)</f>
        <v>266400.73280713486</v>
      </c>
      <c r="I177" s="45"/>
      <c r="J177" s="45">
        <f t="shared" ref="J177:J188" si="102">H177-I177</f>
        <v>266400.73280713486</v>
      </c>
    </row>
    <row r="178" spans="5:10" x14ac:dyDescent="0.25">
      <c r="E178" s="60"/>
      <c r="F178" s="43" t="s">
        <v>21</v>
      </c>
      <c r="G178" s="44">
        <f t="shared" ref="G178" si="103">H178*$J$10</f>
        <v>45554.525310020057</v>
      </c>
      <c r="H178" s="44">
        <f t="shared" si="101"/>
        <v>303696.83540013374</v>
      </c>
      <c r="I178" s="45"/>
      <c r="J178" s="45">
        <f t="shared" si="102"/>
        <v>303696.83540013374</v>
      </c>
    </row>
    <row r="179" spans="5:10" x14ac:dyDescent="0.25">
      <c r="E179" s="60"/>
      <c r="F179" s="43" t="s">
        <v>22</v>
      </c>
      <c r="G179" s="44">
        <f t="shared" ref="G179" si="104">H179*$J$10</f>
        <v>51932.158853422872</v>
      </c>
      <c r="H179" s="44">
        <f t="shared" si="101"/>
        <v>346214.39235615247</v>
      </c>
      <c r="I179" s="45"/>
      <c r="J179" s="45">
        <f t="shared" si="102"/>
        <v>346214.39235615247</v>
      </c>
    </row>
    <row r="180" spans="5:10" x14ac:dyDescent="0.25">
      <c r="E180" s="60"/>
      <c r="F180" s="43" t="s">
        <v>23</v>
      </c>
      <c r="G180" s="44">
        <f t="shared" ref="G180" si="105">H180*$J$10</f>
        <v>59202.661092902068</v>
      </c>
      <c r="H180" s="44">
        <f t="shared" si="101"/>
        <v>394684.40728601383</v>
      </c>
      <c r="I180" s="45"/>
      <c r="J180" s="45">
        <f t="shared" si="102"/>
        <v>394684.40728601383</v>
      </c>
    </row>
    <row r="181" spans="5:10" x14ac:dyDescent="0.25">
      <c r="E181" s="60"/>
      <c r="F181" s="43" t="s">
        <v>24</v>
      </c>
      <c r="G181" s="44">
        <f t="shared" ref="G181" si="106">H181*$J$10</f>
        <v>67491.033645908363</v>
      </c>
      <c r="H181" s="44">
        <f t="shared" si="101"/>
        <v>449940.22430605575</v>
      </c>
      <c r="I181" s="45"/>
      <c r="J181" s="45">
        <f t="shared" si="102"/>
        <v>449940.22430605575</v>
      </c>
    </row>
    <row r="182" spans="5:10" x14ac:dyDescent="0.25">
      <c r="E182" s="60"/>
      <c r="F182" s="43" t="s">
        <v>25</v>
      </c>
      <c r="G182" s="44">
        <f t="shared" ref="G182" si="107">H182*$J$10</f>
        <v>76939.778356335533</v>
      </c>
      <c r="H182" s="44">
        <f t="shared" si="101"/>
        <v>512931.85570890357</v>
      </c>
      <c r="I182" s="45"/>
      <c r="J182" s="45">
        <f t="shared" si="102"/>
        <v>512931.85570890357</v>
      </c>
    </row>
    <row r="183" spans="5:10" x14ac:dyDescent="0.25">
      <c r="E183" s="60">
        <v>2033</v>
      </c>
      <c r="F183" s="46" t="s">
        <v>10</v>
      </c>
      <c r="G183" s="47">
        <f t="shared" ref="G183" si="108">H183*$J$10</f>
        <v>87711.347326222502</v>
      </c>
      <c r="H183" s="47">
        <f t="shared" si="101"/>
        <v>584742.31550815003</v>
      </c>
      <c r="I183" s="48"/>
      <c r="J183" s="48">
        <f t="shared" si="102"/>
        <v>584742.31550815003</v>
      </c>
    </row>
    <row r="184" spans="5:10" x14ac:dyDescent="0.25">
      <c r="E184" s="60"/>
      <c r="F184" s="46" t="s">
        <v>12</v>
      </c>
      <c r="G184" s="47">
        <f t="shared" ref="G184" si="109">H184*$J$10</f>
        <v>99990.935951893654</v>
      </c>
      <c r="H184" s="47">
        <f t="shared" si="101"/>
        <v>666606.23967929103</v>
      </c>
      <c r="I184" s="48"/>
      <c r="J184" s="48">
        <f t="shared" si="102"/>
        <v>666606.23967929103</v>
      </c>
    </row>
    <row r="185" spans="5:10" x14ac:dyDescent="0.25">
      <c r="E185" s="60"/>
      <c r="F185" s="46" t="s">
        <v>14</v>
      </c>
      <c r="G185" s="47">
        <f t="shared" ref="G185" si="110">H185*$J$10</f>
        <v>113989.66698515876</v>
      </c>
      <c r="H185" s="47">
        <f t="shared" si="101"/>
        <v>759931.11323439179</v>
      </c>
      <c r="I185" s="48"/>
      <c r="J185" s="48">
        <f t="shared" si="102"/>
        <v>759931.11323439179</v>
      </c>
    </row>
    <row r="186" spans="5:10" x14ac:dyDescent="0.25">
      <c r="E186" s="60"/>
      <c r="F186" s="46" t="s">
        <v>16</v>
      </c>
      <c r="G186" s="47">
        <f t="shared" ref="G186" si="111">H186*$J$10</f>
        <v>129948.220363081</v>
      </c>
      <c r="H186" s="47">
        <f t="shared" si="101"/>
        <v>866321.46908720664</v>
      </c>
      <c r="I186" s="48"/>
      <c r="J186" s="48">
        <f t="shared" si="102"/>
        <v>866321.46908720664</v>
      </c>
    </row>
    <row r="187" spans="5:10" x14ac:dyDescent="0.25">
      <c r="E187" s="60"/>
      <c r="F187" s="46" t="s">
        <v>18</v>
      </c>
      <c r="G187" s="47">
        <f t="shared" ref="G187" si="112">H187*$J$10</f>
        <v>148140.97121391233</v>
      </c>
      <c r="H187" s="47">
        <f t="shared" si="101"/>
        <v>987606.47475941561</v>
      </c>
      <c r="I187" s="48"/>
      <c r="J187" s="48">
        <f t="shared" si="102"/>
        <v>987606.47475941561</v>
      </c>
    </row>
    <row r="188" spans="5:10" x14ac:dyDescent="0.25">
      <c r="E188" s="60"/>
      <c r="F188" s="46" t="s">
        <v>19</v>
      </c>
      <c r="G188" s="47">
        <f t="shared" ref="G188" si="113">H188*$J$10</f>
        <v>168880.70718386007</v>
      </c>
      <c r="H188" s="47">
        <f t="shared" si="101"/>
        <v>1125871.3812257338</v>
      </c>
      <c r="I188" s="48"/>
      <c r="J188" s="48">
        <f t="shared" si="102"/>
        <v>1125871.3812257338</v>
      </c>
    </row>
    <row r="189" spans="5:10" x14ac:dyDescent="0.25">
      <c r="E189" s="60"/>
      <c r="F189" s="46" t="s">
        <v>20</v>
      </c>
      <c r="G189" s="47">
        <f t="shared" ref="G189" si="114">H189*$J$10</f>
        <v>192524.00618960048</v>
      </c>
      <c r="H189" s="47">
        <f t="shared" ref="H189:H200" si="115">J188+(J188*$J$9)</f>
        <v>1283493.3745973366</v>
      </c>
      <c r="I189" s="48"/>
      <c r="J189" s="48">
        <f t="shared" ref="J189:J200" si="116">H189-I189</f>
        <v>1283493.3745973366</v>
      </c>
    </row>
    <row r="190" spans="5:10" x14ac:dyDescent="0.25">
      <c r="E190" s="60"/>
      <c r="F190" s="46" t="s">
        <v>21</v>
      </c>
      <c r="G190" s="47">
        <f t="shared" ref="G190" si="117">H190*$J$10</f>
        <v>219477.36705614455</v>
      </c>
      <c r="H190" s="47">
        <f t="shared" si="115"/>
        <v>1463182.4470409637</v>
      </c>
      <c r="I190" s="48"/>
      <c r="J190" s="48">
        <f t="shared" si="116"/>
        <v>1463182.4470409637</v>
      </c>
    </row>
    <row r="191" spans="5:10" x14ac:dyDescent="0.25">
      <c r="E191" s="60"/>
      <c r="F191" s="46" t="s">
        <v>22</v>
      </c>
      <c r="G191" s="47">
        <f t="shared" ref="G191" si="118">H191*$J$10</f>
        <v>250204.19844400478</v>
      </c>
      <c r="H191" s="47">
        <f t="shared" si="115"/>
        <v>1668027.9896266987</v>
      </c>
      <c r="I191" s="48"/>
      <c r="J191" s="48">
        <f t="shared" si="116"/>
        <v>1668027.9896266987</v>
      </c>
    </row>
    <row r="192" spans="5:10" x14ac:dyDescent="0.25">
      <c r="E192" s="60"/>
      <c r="F192" s="46" t="s">
        <v>23</v>
      </c>
      <c r="G192" s="47">
        <f t="shared" ref="G192" si="119">H192*$J$10</f>
        <v>285232.78622616548</v>
      </c>
      <c r="H192" s="47">
        <f t="shared" si="115"/>
        <v>1901551.9081744365</v>
      </c>
      <c r="I192" s="48"/>
      <c r="J192" s="48">
        <f t="shared" si="116"/>
        <v>1901551.9081744365</v>
      </c>
    </row>
    <row r="193" spans="5:10" x14ac:dyDescent="0.25">
      <c r="E193" s="60"/>
      <c r="F193" s="46" t="s">
        <v>24</v>
      </c>
      <c r="G193" s="47">
        <f t="shared" ref="G193" si="120">H193*$J$10</f>
        <v>325165.37629782862</v>
      </c>
      <c r="H193" s="47">
        <f t="shared" si="115"/>
        <v>2167769.1753188577</v>
      </c>
      <c r="I193" s="48"/>
      <c r="J193" s="48">
        <f t="shared" si="116"/>
        <v>2167769.1753188577</v>
      </c>
    </row>
    <row r="194" spans="5:10" x14ac:dyDescent="0.25">
      <c r="E194" s="60"/>
      <c r="F194" s="46" t="s">
        <v>25</v>
      </c>
      <c r="G194" s="47">
        <f t="shared" ref="G194" si="121">H194*$J$10</f>
        <v>370688.52897952468</v>
      </c>
      <c r="H194" s="47">
        <f t="shared" si="115"/>
        <v>2471256.8598634978</v>
      </c>
      <c r="I194" s="48"/>
      <c r="J194" s="48">
        <f t="shared" si="116"/>
        <v>2471256.8598634978</v>
      </c>
    </row>
    <row r="195" spans="5:10" x14ac:dyDescent="0.25">
      <c r="E195" s="60">
        <v>2033</v>
      </c>
      <c r="F195" s="23" t="s">
        <v>10</v>
      </c>
      <c r="G195" s="24">
        <f t="shared" ref="G195" si="122">H195*$J$10</f>
        <v>422584.92303665815</v>
      </c>
      <c r="H195" s="24">
        <f t="shared" si="115"/>
        <v>2817232.8202443877</v>
      </c>
      <c r="I195" s="26"/>
      <c r="J195" s="26">
        <f t="shared" si="116"/>
        <v>2817232.8202443877</v>
      </c>
    </row>
    <row r="196" spans="5:10" x14ac:dyDescent="0.25">
      <c r="E196" s="60"/>
      <c r="F196" s="23" t="s">
        <v>12</v>
      </c>
      <c r="G196" s="24">
        <f t="shared" ref="G196" si="123">H196*$J$10</f>
        <v>481746.81226179027</v>
      </c>
      <c r="H196" s="24">
        <f t="shared" si="115"/>
        <v>3211645.4150786018</v>
      </c>
      <c r="I196" s="26"/>
      <c r="J196" s="26">
        <f t="shared" si="116"/>
        <v>3211645.4150786018</v>
      </c>
    </row>
    <row r="197" spans="5:10" x14ac:dyDescent="0.25">
      <c r="E197" s="60"/>
      <c r="F197" s="23" t="s">
        <v>14</v>
      </c>
      <c r="G197" s="24">
        <f t="shared" ref="G197" si="124">H197*$J$10</f>
        <v>549191.36597844085</v>
      </c>
      <c r="H197" s="24">
        <f t="shared" si="115"/>
        <v>3661275.7731896061</v>
      </c>
      <c r="I197" s="26"/>
      <c r="J197" s="26">
        <f t="shared" si="116"/>
        <v>3661275.7731896061</v>
      </c>
    </row>
    <row r="198" spans="5:10" x14ac:dyDescent="0.25">
      <c r="E198" s="60"/>
      <c r="F198" s="23" t="s">
        <v>16</v>
      </c>
      <c r="G198" s="24">
        <f t="shared" ref="G198" si="125">H198*$J$10</f>
        <v>626078.1572154226</v>
      </c>
      <c r="H198" s="24">
        <f t="shared" si="115"/>
        <v>4173854.381436151</v>
      </c>
      <c r="I198" s="26"/>
      <c r="J198" s="26">
        <f t="shared" si="116"/>
        <v>4173854.381436151</v>
      </c>
    </row>
    <row r="199" spans="5:10" x14ac:dyDescent="0.25">
      <c r="E199" s="60"/>
      <c r="F199" s="23" t="s">
        <v>18</v>
      </c>
      <c r="G199" s="24">
        <f t="shared" ref="G199" si="126">H199*$J$10</f>
        <v>713729.09922558186</v>
      </c>
      <c r="H199" s="24">
        <f t="shared" si="115"/>
        <v>4758193.9948372124</v>
      </c>
      <c r="I199" s="26"/>
      <c r="J199" s="26">
        <f t="shared" si="116"/>
        <v>4758193.9948372124</v>
      </c>
    </row>
    <row r="200" spans="5:10" x14ac:dyDescent="0.25">
      <c r="E200" s="60"/>
      <c r="F200" s="23" t="s">
        <v>19</v>
      </c>
      <c r="G200" s="24">
        <f t="shared" ref="G200" si="127">H200*$J$10</f>
        <v>813651.17311716336</v>
      </c>
      <c r="H200" s="24">
        <f t="shared" si="115"/>
        <v>5424341.1541144224</v>
      </c>
      <c r="I200" s="26"/>
      <c r="J200" s="26">
        <f t="shared" si="116"/>
        <v>5424341.1541144224</v>
      </c>
    </row>
    <row r="201" spans="5:10" x14ac:dyDescent="0.25">
      <c r="E201" s="60"/>
      <c r="F201" s="23" t="s">
        <v>20</v>
      </c>
      <c r="G201" s="24">
        <f t="shared" ref="G201" si="128">H201*$J$10</f>
        <v>927562.3373535662</v>
      </c>
      <c r="H201" s="24">
        <f t="shared" ref="H201:H212" si="129">J200+(J200*$J$9)</f>
        <v>6183748.9156904416</v>
      </c>
      <c r="I201" s="26"/>
      <c r="J201" s="26">
        <f t="shared" ref="J201:J212" si="130">H201-I201</f>
        <v>6183748.9156904416</v>
      </c>
    </row>
    <row r="202" spans="5:10" x14ac:dyDescent="0.25">
      <c r="E202" s="60"/>
      <c r="F202" s="23" t="s">
        <v>21</v>
      </c>
      <c r="G202" s="24">
        <f t="shared" ref="G202" si="131">H202*$J$10</f>
        <v>1057421.0645830655</v>
      </c>
      <c r="H202" s="24">
        <f t="shared" si="129"/>
        <v>7049473.7638871036</v>
      </c>
      <c r="I202" s="26"/>
      <c r="J202" s="26">
        <f t="shared" si="130"/>
        <v>7049473.7638871036</v>
      </c>
    </row>
    <row r="203" spans="5:10" x14ac:dyDescent="0.25">
      <c r="E203" s="60"/>
      <c r="F203" s="23" t="s">
        <v>22</v>
      </c>
      <c r="G203" s="24">
        <f t="shared" ref="G203" si="132">H203*$J$10</f>
        <v>1205460.0136246947</v>
      </c>
      <c r="H203" s="24">
        <f t="shared" si="129"/>
        <v>8036400.0908312984</v>
      </c>
      <c r="I203" s="26"/>
      <c r="J203" s="26">
        <f t="shared" si="130"/>
        <v>8036400.0908312984</v>
      </c>
    </row>
    <row r="204" spans="5:10" x14ac:dyDescent="0.25">
      <c r="E204" s="60"/>
      <c r="F204" s="23" t="s">
        <v>23</v>
      </c>
      <c r="G204" s="24">
        <f t="shared" ref="G204" si="133">H204*$J$10</f>
        <v>1374224.4155321522</v>
      </c>
      <c r="H204" s="24">
        <f t="shared" si="129"/>
        <v>9161496.1035476811</v>
      </c>
      <c r="I204" s="26"/>
      <c r="J204" s="26">
        <f t="shared" si="130"/>
        <v>9161496.1035476811</v>
      </c>
    </row>
    <row r="205" spans="5:10" x14ac:dyDescent="0.25">
      <c r="E205" s="60"/>
      <c r="F205" s="23" t="s">
        <v>24</v>
      </c>
      <c r="G205" s="24">
        <f t="shared" ref="G205" si="134">H205*$J$10</f>
        <v>1566615.8337066534</v>
      </c>
      <c r="H205" s="24">
        <f t="shared" si="129"/>
        <v>10444105.558044357</v>
      </c>
      <c r="I205" s="26"/>
      <c r="J205" s="26">
        <f t="shared" si="130"/>
        <v>10444105.558044357</v>
      </c>
    </row>
    <row r="206" spans="5:10" x14ac:dyDescent="0.25">
      <c r="E206" s="60"/>
      <c r="F206" s="23" t="s">
        <v>25</v>
      </c>
      <c r="G206" s="24">
        <f t="shared" ref="G206" si="135">H206*$J$10</f>
        <v>1785942.0504255851</v>
      </c>
      <c r="H206" s="24">
        <f t="shared" si="129"/>
        <v>11906280.336170567</v>
      </c>
      <c r="I206" s="26"/>
      <c r="J206" s="26">
        <f t="shared" si="130"/>
        <v>11906280.336170567</v>
      </c>
    </row>
    <row r="207" spans="5:10" x14ac:dyDescent="0.25">
      <c r="E207" s="60">
        <v>2033</v>
      </c>
      <c r="F207" s="40" t="s">
        <v>10</v>
      </c>
      <c r="G207" s="41">
        <f t="shared" ref="G207" si="136">H207*$J$10</f>
        <v>2035973.9374851668</v>
      </c>
      <c r="H207" s="41">
        <f t="shared" si="129"/>
        <v>13573159.583234446</v>
      </c>
      <c r="I207" s="42"/>
      <c r="J207" s="42">
        <f t="shared" si="130"/>
        <v>13573159.583234446</v>
      </c>
    </row>
    <row r="208" spans="5:10" x14ac:dyDescent="0.25">
      <c r="E208" s="60"/>
      <c r="F208" s="40" t="s">
        <v>12</v>
      </c>
      <c r="G208" s="41">
        <f t="shared" ref="G208" si="137">H208*$J$10</f>
        <v>2321010.2887330903</v>
      </c>
      <c r="H208" s="41">
        <f t="shared" si="129"/>
        <v>15473401.92488727</v>
      </c>
      <c r="I208" s="42"/>
      <c r="J208" s="42">
        <f t="shared" si="130"/>
        <v>15473401.92488727</v>
      </c>
    </row>
    <row r="209" spans="5:10" x14ac:dyDescent="0.25">
      <c r="E209" s="60"/>
      <c r="F209" s="40" t="s">
        <v>14</v>
      </c>
      <c r="G209" s="41">
        <f t="shared" ref="G209" si="138">H209*$J$10</f>
        <v>2645951.729155723</v>
      </c>
      <c r="H209" s="41">
        <f t="shared" si="129"/>
        <v>17639678.194371488</v>
      </c>
      <c r="I209" s="42"/>
      <c r="J209" s="42">
        <f t="shared" si="130"/>
        <v>17639678.194371488</v>
      </c>
    </row>
    <row r="210" spans="5:10" x14ac:dyDescent="0.25">
      <c r="E210" s="60"/>
      <c r="F210" s="40" t="s">
        <v>16</v>
      </c>
      <c r="G210" s="41">
        <f t="shared" ref="G210" si="139">H210*$J$10</f>
        <v>3016384.9712375239</v>
      </c>
      <c r="H210" s="41">
        <f t="shared" si="129"/>
        <v>20109233.141583495</v>
      </c>
      <c r="I210" s="42"/>
      <c r="J210" s="42">
        <f t="shared" si="130"/>
        <v>20109233.141583495</v>
      </c>
    </row>
    <row r="211" spans="5:10" x14ac:dyDescent="0.25">
      <c r="E211" s="60"/>
      <c r="F211" s="40" t="s">
        <v>18</v>
      </c>
      <c r="G211" s="41">
        <f t="shared" ref="G211" si="140">H211*$J$10</f>
        <v>3438678.8672107775</v>
      </c>
      <c r="H211" s="41">
        <f t="shared" si="129"/>
        <v>22924525.781405184</v>
      </c>
      <c r="I211" s="42"/>
      <c r="J211" s="42">
        <f t="shared" si="130"/>
        <v>22924525.781405184</v>
      </c>
    </row>
    <row r="212" spans="5:10" x14ac:dyDescent="0.25">
      <c r="E212" s="60"/>
      <c r="F212" s="40" t="s">
        <v>19</v>
      </c>
      <c r="G212" s="41">
        <f t="shared" ref="G212" si="141">H212*$J$10</f>
        <v>3920093.9086202863</v>
      </c>
      <c r="H212" s="41">
        <f t="shared" si="129"/>
        <v>26133959.39080191</v>
      </c>
      <c r="I212" s="42"/>
      <c r="J212" s="42">
        <f t="shared" si="130"/>
        <v>26133959.39080191</v>
      </c>
    </row>
    <row r="213" spans="5:10" x14ac:dyDescent="0.25">
      <c r="E213" s="60"/>
      <c r="F213" s="40" t="s">
        <v>20</v>
      </c>
      <c r="G213" s="41">
        <f t="shared" ref="G213" si="142">H213*$J$10</f>
        <v>4468907.0558271268</v>
      </c>
      <c r="H213" s="41">
        <f t="shared" ref="H213:H224" si="143">J212+(J212*$J$9)</f>
        <v>29792713.705514178</v>
      </c>
      <c r="I213" s="42"/>
      <c r="J213" s="42">
        <f t="shared" ref="J213:J224" si="144">H213-I213</f>
        <v>29792713.705514178</v>
      </c>
    </row>
    <row r="214" spans="5:10" x14ac:dyDescent="0.25">
      <c r="E214" s="60"/>
      <c r="F214" s="40" t="s">
        <v>21</v>
      </c>
      <c r="G214" s="41">
        <f t="shared" ref="G214" si="145">H214*$J$10</f>
        <v>5094554.0436429242</v>
      </c>
      <c r="H214" s="41">
        <f t="shared" si="143"/>
        <v>33963693.62428616</v>
      </c>
      <c r="I214" s="42"/>
      <c r="J214" s="42">
        <f t="shared" si="144"/>
        <v>33963693.62428616</v>
      </c>
    </row>
    <row r="215" spans="5:10" x14ac:dyDescent="0.25">
      <c r="E215" s="60"/>
      <c r="F215" s="40" t="s">
        <v>22</v>
      </c>
      <c r="G215" s="41">
        <f t="shared" ref="G215" si="146">H215*$J$10</f>
        <v>5807791.6097529326</v>
      </c>
      <c r="H215" s="41">
        <f t="shared" si="143"/>
        <v>38718610.73168622</v>
      </c>
      <c r="I215" s="42"/>
      <c r="J215" s="42">
        <f t="shared" si="144"/>
        <v>38718610.73168622</v>
      </c>
    </row>
    <row r="216" spans="5:10" x14ac:dyDescent="0.25">
      <c r="E216" s="60"/>
      <c r="F216" s="40" t="s">
        <v>23</v>
      </c>
      <c r="G216" s="41">
        <f t="shared" ref="G216" si="147">H216*$J$10</f>
        <v>6620882.4351183437</v>
      </c>
      <c r="H216" s="41">
        <f t="shared" si="143"/>
        <v>44139216.234122291</v>
      </c>
      <c r="I216" s="42"/>
      <c r="J216" s="42">
        <f t="shared" si="144"/>
        <v>44139216.234122291</v>
      </c>
    </row>
    <row r="217" spans="5:10" x14ac:dyDescent="0.25">
      <c r="E217" s="60"/>
      <c r="F217" s="40" t="s">
        <v>24</v>
      </c>
      <c r="G217" s="41">
        <f t="shared" ref="G217" si="148">H217*$J$10</f>
        <v>7547805.9760349123</v>
      </c>
      <c r="H217" s="41">
        <f t="shared" si="143"/>
        <v>50318706.506899416</v>
      </c>
      <c r="I217" s="42"/>
      <c r="J217" s="42">
        <f t="shared" si="144"/>
        <v>50318706.506899416</v>
      </c>
    </row>
    <row r="218" spans="5:10" x14ac:dyDescent="0.25">
      <c r="E218" s="60"/>
      <c r="F218" s="40" t="s">
        <v>25</v>
      </c>
      <c r="G218" s="41">
        <f t="shared" ref="G218" si="149">H218*$J$10</f>
        <v>8604498.8126797993</v>
      </c>
      <c r="H218" s="41">
        <f t="shared" si="143"/>
        <v>57363325.417865336</v>
      </c>
      <c r="I218" s="42"/>
      <c r="J218" s="42">
        <f t="shared" si="144"/>
        <v>57363325.417865336</v>
      </c>
    </row>
    <row r="219" spans="5:10" x14ac:dyDescent="0.25">
      <c r="E219" s="60">
        <v>2033</v>
      </c>
      <c r="F219" s="49" t="s">
        <v>10</v>
      </c>
      <c r="G219" s="50">
        <f t="shared" ref="G219" si="150">H219*$J$10</f>
        <v>9809128.6464549713</v>
      </c>
      <c r="H219" s="50">
        <f t="shared" si="143"/>
        <v>65394190.976366483</v>
      </c>
      <c r="I219" s="51"/>
      <c r="J219" s="51">
        <f t="shared" si="144"/>
        <v>65394190.976366483</v>
      </c>
    </row>
    <row r="220" spans="5:10" x14ac:dyDescent="0.25">
      <c r="E220" s="60"/>
      <c r="F220" s="49" t="s">
        <v>12</v>
      </c>
      <c r="G220" s="50">
        <f t="shared" ref="G220" si="151">H220*$J$10</f>
        <v>11182406.656958668</v>
      </c>
      <c r="H220" s="50">
        <f t="shared" si="143"/>
        <v>74549377.713057786</v>
      </c>
      <c r="I220" s="51"/>
      <c r="J220" s="51">
        <f t="shared" si="144"/>
        <v>74549377.713057786</v>
      </c>
    </row>
    <row r="221" spans="5:10" x14ac:dyDescent="0.25">
      <c r="E221" s="60"/>
      <c r="F221" s="49" t="s">
        <v>14</v>
      </c>
      <c r="G221" s="50">
        <f t="shared" ref="G221" si="152">H221*$J$10</f>
        <v>12747943.588932881</v>
      </c>
      <c r="H221" s="50">
        <f t="shared" si="143"/>
        <v>84986290.592885882</v>
      </c>
      <c r="I221" s="51"/>
      <c r="J221" s="51">
        <f t="shared" si="144"/>
        <v>84986290.592885882</v>
      </c>
    </row>
    <row r="222" spans="5:10" x14ac:dyDescent="0.25">
      <c r="E222" s="60"/>
      <c r="F222" s="49" t="s">
        <v>16</v>
      </c>
      <c r="G222" s="50">
        <f t="shared" ref="G222" si="153">H222*$J$10</f>
        <v>14532655.691383485</v>
      </c>
      <c r="H222" s="50">
        <f t="shared" si="143"/>
        <v>96884371.275889903</v>
      </c>
      <c r="I222" s="51"/>
      <c r="J222" s="51">
        <f t="shared" si="144"/>
        <v>96884371.275889903</v>
      </c>
    </row>
    <row r="223" spans="5:10" x14ac:dyDescent="0.25">
      <c r="E223" s="60"/>
      <c r="F223" s="49" t="s">
        <v>18</v>
      </c>
      <c r="G223" s="50">
        <f t="shared" ref="G223" si="154">H223*$J$10</f>
        <v>16567227.488177173</v>
      </c>
      <c r="H223" s="50">
        <f t="shared" si="143"/>
        <v>110448183.25451449</v>
      </c>
      <c r="I223" s="51"/>
      <c r="J223" s="51">
        <f t="shared" si="144"/>
        <v>110448183.25451449</v>
      </c>
    </row>
    <row r="224" spans="5:10" x14ac:dyDescent="0.25">
      <c r="E224" s="60"/>
      <c r="F224" s="49" t="s">
        <v>19</v>
      </c>
      <c r="G224" s="50">
        <f t="shared" ref="G224" si="155">H224*$J$10</f>
        <v>18886639.336521976</v>
      </c>
      <c r="H224" s="50">
        <f t="shared" si="143"/>
        <v>125910928.91014652</v>
      </c>
      <c r="I224" s="51"/>
      <c r="J224" s="51">
        <f t="shared" si="144"/>
        <v>125910928.91014652</v>
      </c>
    </row>
    <row r="225" spans="5:10" x14ac:dyDescent="0.25">
      <c r="E225" s="60"/>
      <c r="F225" s="49" t="s">
        <v>20</v>
      </c>
      <c r="G225" s="50">
        <f t="shared" ref="G225" si="156">H225*$J$10</f>
        <v>21530768.843635056</v>
      </c>
      <c r="H225" s="50">
        <f t="shared" ref="H225:H236" si="157">J224+(J224*$J$9)</f>
        <v>143538458.95756704</v>
      </c>
      <c r="I225" s="51"/>
      <c r="J225" s="51">
        <f t="shared" ref="J225:J236" si="158">H225-I225</f>
        <v>143538458.95756704</v>
      </c>
    </row>
    <row r="226" spans="5:10" x14ac:dyDescent="0.25">
      <c r="E226" s="60"/>
      <c r="F226" s="49" t="s">
        <v>21</v>
      </c>
      <c r="G226" s="50">
        <f t="shared" ref="G226" si="159">H226*$J$10</f>
        <v>24545076.481743962</v>
      </c>
      <c r="H226" s="50">
        <f t="shared" si="157"/>
        <v>163633843.21162641</v>
      </c>
      <c r="I226" s="51"/>
      <c r="J226" s="51">
        <f t="shared" si="158"/>
        <v>163633843.21162641</v>
      </c>
    </row>
    <row r="227" spans="5:10" x14ac:dyDescent="0.25">
      <c r="E227" s="60"/>
      <c r="F227" s="49" t="s">
        <v>22</v>
      </c>
      <c r="G227" s="50">
        <f t="shared" ref="G227" si="160">H227*$J$10</f>
        <v>27981387.189188115</v>
      </c>
      <c r="H227" s="50">
        <f t="shared" si="157"/>
        <v>186542581.2612541</v>
      </c>
      <c r="I227" s="51"/>
      <c r="J227" s="51">
        <f t="shared" si="158"/>
        <v>186542581.2612541</v>
      </c>
    </row>
    <row r="228" spans="5:10" x14ac:dyDescent="0.25">
      <c r="E228" s="60"/>
      <c r="F228" s="49" t="s">
        <v>23</v>
      </c>
      <c r="G228" s="50">
        <f t="shared" ref="G228" si="161">H228*$J$10</f>
        <v>31898781.395674452</v>
      </c>
      <c r="H228" s="50">
        <f t="shared" si="157"/>
        <v>212658542.63782969</v>
      </c>
      <c r="I228" s="51"/>
      <c r="J228" s="51">
        <f t="shared" si="158"/>
        <v>212658542.63782969</v>
      </c>
    </row>
    <row r="229" spans="5:10" x14ac:dyDescent="0.25">
      <c r="E229" s="60"/>
      <c r="F229" s="49" t="s">
        <v>24</v>
      </c>
      <c r="G229" s="50">
        <f t="shared" ref="G229" si="162">H229*$J$10</f>
        <v>36364610.791068874</v>
      </c>
      <c r="H229" s="50">
        <f t="shared" si="157"/>
        <v>242430738.60712585</v>
      </c>
      <c r="I229" s="51"/>
      <c r="J229" s="51">
        <f t="shared" si="158"/>
        <v>242430738.60712585</v>
      </c>
    </row>
    <row r="230" spans="5:10" x14ac:dyDescent="0.25">
      <c r="E230" s="60"/>
      <c r="F230" s="49" t="s">
        <v>25</v>
      </c>
      <c r="G230" s="50">
        <f t="shared" ref="G230" si="163">H230*$J$10</f>
        <v>41455656.30181852</v>
      </c>
      <c r="H230" s="50">
        <f t="shared" si="157"/>
        <v>276371042.01212347</v>
      </c>
      <c r="I230" s="51"/>
      <c r="J230" s="51">
        <f t="shared" si="158"/>
        <v>276371042.01212347</v>
      </c>
    </row>
    <row r="231" spans="5:10" x14ac:dyDescent="0.25">
      <c r="E231" s="60">
        <v>2033</v>
      </c>
      <c r="F231" s="52" t="s">
        <v>10</v>
      </c>
      <c r="G231" s="53">
        <f t="shared" ref="G231" si="164">H231*$J$10</f>
        <v>47259448.184073113</v>
      </c>
      <c r="H231" s="53">
        <f t="shared" si="157"/>
        <v>315062987.89382076</v>
      </c>
      <c r="I231" s="54"/>
      <c r="J231" s="54">
        <f t="shared" si="158"/>
        <v>315062987.89382076</v>
      </c>
    </row>
    <row r="232" spans="5:10" x14ac:dyDescent="0.25">
      <c r="E232" s="60"/>
      <c r="F232" s="52" t="s">
        <v>12</v>
      </c>
      <c r="G232" s="53">
        <f t="shared" ref="G232" si="165">H232*$J$10</f>
        <v>53875770.929843344</v>
      </c>
      <c r="H232" s="53">
        <f t="shared" si="157"/>
        <v>359171806.19895566</v>
      </c>
      <c r="I232" s="54"/>
      <c r="J232" s="54">
        <f t="shared" si="158"/>
        <v>359171806.19895566</v>
      </c>
    </row>
    <row r="233" spans="5:10" x14ac:dyDescent="0.25">
      <c r="E233" s="60"/>
      <c r="F233" s="52" t="s">
        <v>14</v>
      </c>
      <c r="G233" s="53">
        <f t="shared" ref="G233" si="166">H233*$J$10</f>
        <v>61418378.86002142</v>
      </c>
      <c r="H233" s="53">
        <f t="shared" si="157"/>
        <v>409455859.06680948</v>
      </c>
      <c r="I233" s="54"/>
      <c r="J233" s="54">
        <f t="shared" si="158"/>
        <v>409455859.06680948</v>
      </c>
    </row>
    <row r="234" spans="5:10" x14ac:dyDescent="0.25">
      <c r="E234" s="60"/>
      <c r="F234" s="52" t="s">
        <v>16</v>
      </c>
      <c r="G234" s="53">
        <f t="shared" ref="G234" si="167">H234*$J$10</f>
        <v>70016951.900424421</v>
      </c>
      <c r="H234" s="53">
        <f t="shared" si="157"/>
        <v>466779679.33616281</v>
      </c>
      <c r="I234" s="54"/>
      <c r="J234" s="54">
        <f t="shared" si="158"/>
        <v>466779679.33616281</v>
      </c>
    </row>
    <row r="235" spans="5:10" x14ac:dyDescent="0.25">
      <c r="E235" s="60"/>
      <c r="F235" s="52" t="s">
        <v>18</v>
      </c>
      <c r="G235" s="53">
        <f t="shared" ref="G235" si="168">H235*$J$10</f>
        <v>79819325.166483834</v>
      </c>
      <c r="H235" s="53">
        <f t="shared" si="157"/>
        <v>532128834.44322562</v>
      </c>
      <c r="I235" s="54"/>
      <c r="J235" s="54">
        <f t="shared" si="158"/>
        <v>532128834.44322562</v>
      </c>
    </row>
    <row r="236" spans="5:10" x14ac:dyDescent="0.25">
      <c r="E236" s="60"/>
      <c r="F236" s="52" t="s">
        <v>19</v>
      </c>
      <c r="G236" s="53">
        <f t="shared" ref="G236" si="169">H236*$J$10</f>
        <v>90994030.68979159</v>
      </c>
      <c r="H236" s="53">
        <f t="shared" si="157"/>
        <v>606626871.26527727</v>
      </c>
      <c r="I236" s="54"/>
      <c r="J236" s="54">
        <f t="shared" si="158"/>
        <v>606626871.26527727</v>
      </c>
    </row>
    <row r="237" spans="5:10" x14ac:dyDescent="0.25">
      <c r="E237" s="60"/>
      <c r="F237" s="52" t="s">
        <v>20</v>
      </c>
      <c r="G237" s="53">
        <f t="shared" ref="G237" si="170">H237*$J$10</f>
        <v>103733194.98636241</v>
      </c>
      <c r="H237" s="53">
        <f t="shared" ref="H237:H248" si="171">J236+(J236*$J$9)</f>
        <v>691554633.24241614</v>
      </c>
      <c r="I237" s="54"/>
      <c r="J237" s="54">
        <f t="shared" ref="J237:J248" si="172">H237-I237</f>
        <v>691554633.24241614</v>
      </c>
    </row>
    <row r="238" spans="5:10" x14ac:dyDescent="0.25">
      <c r="E238" s="60"/>
      <c r="F238" s="52" t="s">
        <v>21</v>
      </c>
      <c r="G238" s="53">
        <f t="shared" ref="G238" si="173">H238*$J$10</f>
        <v>118255842.28445317</v>
      </c>
      <c r="H238" s="53">
        <f t="shared" si="171"/>
        <v>788372281.89635444</v>
      </c>
      <c r="I238" s="54"/>
      <c r="J238" s="54">
        <f t="shared" si="172"/>
        <v>788372281.89635444</v>
      </c>
    </row>
    <row r="239" spans="5:10" x14ac:dyDescent="0.25">
      <c r="E239" s="60"/>
      <c r="F239" s="52" t="s">
        <v>22</v>
      </c>
      <c r="G239" s="53">
        <f t="shared" ref="G239" si="174">H239*$J$10</f>
        <v>134811660.20427659</v>
      </c>
      <c r="H239" s="53">
        <f t="shared" si="171"/>
        <v>898744401.36184406</v>
      </c>
      <c r="I239" s="54"/>
      <c r="J239" s="54">
        <f t="shared" si="172"/>
        <v>898744401.36184406</v>
      </c>
    </row>
    <row r="240" spans="5:10" x14ac:dyDescent="0.25">
      <c r="E240" s="60"/>
      <c r="F240" s="52" t="s">
        <v>23</v>
      </c>
      <c r="G240" s="53">
        <f t="shared" ref="G240" si="175">H240*$J$10</f>
        <v>153685292.63287532</v>
      </c>
      <c r="H240" s="53">
        <f t="shared" si="171"/>
        <v>1024568617.5525023</v>
      </c>
      <c r="I240" s="54"/>
      <c r="J240" s="54">
        <f t="shared" si="172"/>
        <v>1024568617.5525023</v>
      </c>
    </row>
    <row r="241" spans="5:10" x14ac:dyDescent="0.25">
      <c r="E241" s="60"/>
      <c r="F241" s="52" t="s">
        <v>24</v>
      </c>
      <c r="G241" s="53">
        <f t="shared" ref="G241" si="176">H241*$J$10</f>
        <v>175201233.60147789</v>
      </c>
      <c r="H241" s="53">
        <f t="shared" si="171"/>
        <v>1168008224.0098526</v>
      </c>
      <c r="I241" s="54"/>
      <c r="J241" s="54">
        <f t="shared" si="172"/>
        <v>1168008224.0098526</v>
      </c>
    </row>
    <row r="242" spans="5:10" x14ac:dyDescent="0.25">
      <c r="E242" s="60"/>
      <c r="F242" s="52" t="s">
        <v>25</v>
      </c>
      <c r="G242" s="53">
        <f t="shared" ref="G242" si="177">H242*$J$10</f>
        <v>199729406.3056848</v>
      </c>
      <c r="H242" s="53">
        <f t="shared" si="171"/>
        <v>1331529375.371232</v>
      </c>
      <c r="I242" s="54"/>
      <c r="J242" s="54">
        <f t="shared" si="172"/>
        <v>1331529375.371232</v>
      </c>
    </row>
    <row r="243" spans="5:10" x14ac:dyDescent="0.25">
      <c r="E243" s="60">
        <v>2033</v>
      </c>
      <c r="F243" s="49" t="s">
        <v>10</v>
      </c>
      <c r="G243" s="50">
        <f t="shared" ref="G243" si="178">H243*$J$10</f>
        <v>227691523.18848065</v>
      </c>
      <c r="H243" s="50">
        <f t="shared" si="171"/>
        <v>1517943487.9232044</v>
      </c>
      <c r="I243" s="51"/>
      <c r="J243" s="51">
        <f t="shared" si="172"/>
        <v>1517943487.9232044</v>
      </c>
    </row>
    <row r="244" spans="5:10" x14ac:dyDescent="0.25">
      <c r="E244" s="60"/>
      <c r="F244" s="49" t="s">
        <v>12</v>
      </c>
      <c r="G244" s="50">
        <f t="shared" ref="G244" si="179">H244*$J$10</f>
        <v>259568336.43486795</v>
      </c>
      <c r="H244" s="50">
        <f t="shared" si="171"/>
        <v>1730455576.2324531</v>
      </c>
      <c r="I244" s="51"/>
      <c r="J244" s="51">
        <f t="shared" si="172"/>
        <v>1730455576.2324531</v>
      </c>
    </row>
    <row r="245" spans="5:10" x14ac:dyDescent="0.25">
      <c r="E245" s="60"/>
      <c r="F245" s="49" t="s">
        <v>14</v>
      </c>
      <c r="G245" s="50">
        <f t="shared" ref="G245" si="180">H245*$J$10</f>
        <v>295907903.5357495</v>
      </c>
      <c r="H245" s="50">
        <f t="shared" si="171"/>
        <v>1972719356.9049966</v>
      </c>
      <c r="I245" s="51"/>
      <c r="J245" s="51">
        <f t="shared" si="172"/>
        <v>1972719356.9049966</v>
      </c>
    </row>
    <row r="246" spans="5:10" x14ac:dyDescent="0.25">
      <c r="E246" s="60"/>
      <c r="F246" s="49" t="s">
        <v>16</v>
      </c>
      <c r="G246" s="50">
        <f t="shared" ref="G246" si="181">H246*$J$10</f>
        <v>337335010.03075439</v>
      </c>
      <c r="H246" s="50">
        <f t="shared" si="171"/>
        <v>2248900066.871696</v>
      </c>
      <c r="I246" s="51"/>
      <c r="J246" s="51">
        <f t="shared" si="172"/>
        <v>2248900066.871696</v>
      </c>
    </row>
    <row r="247" spans="5:10" x14ac:dyDescent="0.25">
      <c r="E247" s="60"/>
      <c r="F247" s="49" t="s">
        <v>18</v>
      </c>
      <c r="G247" s="50">
        <f t="shared" ref="G247" si="182">H247*$J$10</f>
        <v>384561911.43506002</v>
      </c>
      <c r="H247" s="50">
        <f t="shared" si="171"/>
        <v>2563746076.2337337</v>
      </c>
      <c r="I247" s="51"/>
      <c r="J247" s="51">
        <f t="shared" si="172"/>
        <v>2563746076.2337337</v>
      </c>
    </row>
    <row r="248" spans="5:10" x14ac:dyDescent="0.25">
      <c r="E248" s="60"/>
      <c r="F248" s="49" t="s">
        <v>19</v>
      </c>
      <c r="G248" s="50">
        <f t="shared" ref="G248" si="183">H248*$J$10</f>
        <v>438400579.03596848</v>
      </c>
      <c r="H248" s="50">
        <f t="shared" si="171"/>
        <v>2922670526.9064565</v>
      </c>
      <c r="I248" s="51"/>
      <c r="J248" s="51">
        <f t="shared" si="172"/>
        <v>2922670526.9064565</v>
      </c>
    </row>
    <row r="249" spans="5:10" x14ac:dyDescent="0.25">
      <c r="E249" s="60"/>
      <c r="F249" s="49" t="s">
        <v>20</v>
      </c>
      <c r="G249" s="50">
        <f t="shared" ref="G249" si="184">H249*$J$10</f>
        <v>499776660.101004</v>
      </c>
      <c r="H249" s="50">
        <f t="shared" ref="H249:H260" si="185">J248+(J248*$J$9)</f>
        <v>3331844400.6733603</v>
      </c>
      <c r="I249" s="51"/>
      <c r="J249" s="51">
        <f t="shared" ref="J249:J260" si="186">H249-I249</f>
        <v>3331844400.6733603</v>
      </c>
    </row>
    <row r="250" spans="5:10" x14ac:dyDescent="0.25">
      <c r="E250" s="60"/>
      <c r="F250" s="49" t="s">
        <v>21</v>
      </c>
      <c r="G250" s="50">
        <f t="shared" ref="G250" si="187">H250*$J$10</f>
        <v>569745392.51514459</v>
      </c>
      <c r="H250" s="50">
        <f t="shared" si="185"/>
        <v>3798302616.7676306</v>
      </c>
      <c r="I250" s="51"/>
      <c r="J250" s="51">
        <f t="shared" si="186"/>
        <v>3798302616.7676306</v>
      </c>
    </row>
    <row r="251" spans="5:10" x14ac:dyDescent="0.25">
      <c r="E251" s="60"/>
      <c r="F251" s="49" t="s">
        <v>22</v>
      </c>
      <c r="G251" s="50">
        <f t="shared" ref="G251" si="188">H251*$J$10</f>
        <v>649509747.46726477</v>
      </c>
      <c r="H251" s="50">
        <f t="shared" si="185"/>
        <v>4330064983.115099</v>
      </c>
      <c r="I251" s="51"/>
      <c r="J251" s="51">
        <f t="shared" si="186"/>
        <v>4330064983.115099</v>
      </c>
    </row>
    <row r="252" spans="5:10" x14ac:dyDescent="0.25">
      <c r="E252" s="60"/>
      <c r="F252" s="49" t="s">
        <v>23</v>
      </c>
      <c r="G252" s="50">
        <f t="shared" ref="G252" si="189">H252*$J$10</f>
        <v>740441112.11268198</v>
      </c>
      <c r="H252" s="50">
        <f t="shared" si="185"/>
        <v>4936274080.7512131</v>
      </c>
      <c r="I252" s="51"/>
      <c r="J252" s="51">
        <f t="shared" si="186"/>
        <v>4936274080.7512131</v>
      </c>
    </row>
    <row r="253" spans="5:10" x14ac:dyDescent="0.25">
      <c r="E253" s="60"/>
      <c r="F253" s="49" t="s">
        <v>24</v>
      </c>
      <c r="G253" s="50">
        <f t="shared" ref="G253" si="190">H253*$J$10</f>
        <v>844102867.80845749</v>
      </c>
      <c r="H253" s="50">
        <f t="shared" si="185"/>
        <v>5627352452.0563831</v>
      </c>
      <c r="I253" s="51"/>
      <c r="J253" s="51">
        <f t="shared" si="186"/>
        <v>5627352452.0563831</v>
      </c>
    </row>
    <row r="254" spans="5:10" x14ac:dyDescent="0.25">
      <c r="E254" s="60"/>
      <c r="F254" s="49" t="s">
        <v>25</v>
      </c>
      <c r="G254" s="50">
        <f t="shared" ref="G254" si="191">H254*$J$10</f>
        <v>962277269.30164146</v>
      </c>
      <c r="H254" s="50">
        <f t="shared" si="185"/>
        <v>6415181795.3442764</v>
      </c>
      <c r="I254" s="51"/>
      <c r="J254" s="51">
        <f t="shared" si="186"/>
        <v>6415181795.3442764</v>
      </c>
    </row>
    <row r="255" spans="5:10" x14ac:dyDescent="0.25">
      <c r="E255" s="60">
        <v>2033</v>
      </c>
      <c r="F255" s="34" t="s">
        <v>10</v>
      </c>
      <c r="G255" s="35">
        <f t="shared" ref="G255" si="192">H255*$J$10</f>
        <v>1096996087.0038712</v>
      </c>
      <c r="H255" s="35">
        <f t="shared" si="185"/>
        <v>7313307246.6924753</v>
      </c>
      <c r="I255" s="36"/>
      <c r="J255" s="36">
        <f t="shared" si="186"/>
        <v>7313307246.6924753</v>
      </c>
    </row>
    <row r="256" spans="5:10" x14ac:dyDescent="0.25">
      <c r="E256" s="60"/>
      <c r="F256" s="34" t="s">
        <v>12</v>
      </c>
      <c r="G256" s="35">
        <f t="shared" ref="G256" si="193">H256*$J$10</f>
        <v>1250575539.1844132</v>
      </c>
      <c r="H256" s="35">
        <f t="shared" si="185"/>
        <v>8337170261.2294216</v>
      </c>
      <c r="I256" s="36"/>
      <c r="J256" s="36">
        <f t="shared" si="186"/>
        <v>8337170261.2294216</v>
      </c>
    </row>
    <row r="257" spans="5:10" x14ac:dyDescent="0.25">
      <c r="E257" s="60"/>
      <c r="F257" s="34" t="s">
        <v>14</v>
      </c>
      <c r="G257" s="35">
        <f t="shared" ref="G257" si="194">H257*$J$10</f>
        <v>1425656114.6702311</v>
      </c>
      <c r="H257" s="35">
        <f t="shared" si="185"/>
        <v>9504374097.8015404</v>
      </c>
      <c r="I257" s="36"/>
      <c r="J257" s="36">
        <f t="shared" si="186"/>
        <v>9504374097.8015404</v>
      </c>
    </row>
    <row r="258" spans="5:10" x14ac:dyDescent="0.25">
      <c r="E258" s="60"/>
      <c r="F258" s="34" t="s">
        <v>16</v>
      </c>
      <c r="G258" s="35">
        <f t="shared" ref="G258" si="195">H258*$J$10</f>
        <v>1625247970.7240632</v>
      </c>
      <c r="H258" s="35">
        <f t="shared" si="185"/>
        <v>10834986471.493755</v>
      </c>
      <c r="I258" s="36"/>
      <c r="J258" s="36">
        <f t="shared" si="186"/>
        <v>10834986471.493755</v>
      </c>
    </row>
    <row r="259" spans="5:10" x14ac:dyDescent="0.25">
      <c r="E259" s="60"/>
      <c r="F259" s="34" t="s">
        <v>18</v>
      </c>
      <c r="G259" s="35">
        <f t="shared" ref="G259" si="196">H259*$J$10</f>
        <v>1852782686.6254323</v>
      </c>
      <c r="H259" s="35">
        <f t="shared" si="185"/>
        <v>12351884577.502882</v>
      </c>
      <c r="I259" s="36"/>
      <c r="J259" s="36">
        <f t="shared" si="186"/>
        <v>12351884577.502882</v>
      </c>
    </row>
    <row r="260" spans="5:10" x14ac:dyDescent="0.25">
      <c r="E260" s="60"/>
      <c r="F260" s="34" t="s">
        <v>19</v>
      </c>
      <c r="G260" s="35">
        <f t="shared" ref="G260" si="197">H260*$J$10</f>
        <v>2112172262.7529926</v>
      </c>
      <c r="H260" s="35">
        <f t="shared" si="185"/>
        <v>14081148418.353285</v>
      </c>
      <c r="I260" s="36"/>
      <c r="J260" s="36">
        <f t="shared" si="186"/>
        <v>14081148418.353285</v>
      </c>
    </row>
    <row r="261" spans="5:10" x14ac:dyDescent="0.25">
      <c r="E261" s="60"/>
      <c r="F261" s="34" t="s">
        <v>20</v>
      </c>
      <c r="G261" s="35">
        <f t="shared" ref="G261" si="198">H261*$J$10</f>
        <v>2407876379.5384116</v>
      </c>
      <c r="H261" s="35">
        <f t="shared" ref="H261:H272" si="199">J260+(J260*$J$9)</f>
        <v>16052509196.922745</v>
      </c>
      <c r="I261" s="36"/>
      <c r="J261" s="36">
        <f t="shared" ref="J261:J272" si="200">H261-I261</f>
        <v>16052509196.922745</v>
      </c>
    </row>
    <row r="262" spans="5:10" x14ac:dyDescent="0.25">
      <c r="E262" s="60"/>
      <c r="F262" s="34" t="s">
        <v>21</v>
      </c>
      <c r="G262" s="35">
        <f t="shared" ref="G262" si="201">H262*$J$10</f>
        <v>2744979072.673789</v>
      </c>
      <c r="H262" s="35">
        <f t="shared" si="199"/>
        <v>18299860484.491928</v>
      </c>
      <c r="I262" s="36"/>
      <c r="J262" s="36">
        <f t="shared" si="200"/>
        <v>18299860484.491928</v>
      </c>
    </row>
    <row r="263" spans="5:10" x14ac:dyDescent="0.25">
      <c r="E263" s="60"/>
      <c r="F263" s="34" t="s">
        <v>22</v>
      </c>
      <c r="G263" s="35">
        <f t="shared" ref="G263" si="202">H263*$J$10</f>
        <v>3129276142.8481193</v>
      </c>
      <c r="H263" s="35">
        <f t="shared" si="199"/>
        <v>20861840952.320797</v>
      </c>
      <c r="I263" s="36"/>
      <c r="J263" s="36">
        <f t="shared" si="200"/>
        <v>20861840952.320797</v>
      </c>
    </row>
    <row r="264" spans="5:10" x14ac:dyDescent="0.25">
      <c r="E264" s="60"/>
      <c r="F264" s="34" t="s">
        <v>23</v>
      </c>
      <c r="G264" s="35">
        <f t="shared" ref="G264" si="203">H264*$J$10</f>
        <v>3567374802.8468566</v>
      </c>
      <c r="H264" s="35">
        <f t="shared" si="199"/>
        <v>23782498685.64571</v>
      </c>
      <c r="I264" s="36"/>
      <c r="J264" s="36">
        <f t="shared" si="200"/>
        <v>23782498685.64571</v>
      </c>
    </row>
    <row r="265" spans="5:10" x14ac:dyDescent="0.25">
      <c r="E265" s="60"/>
      <c r="F265" s="34" t="s">
        <v>24</v>
      </c>
      <c r="G265" s="35">
        <f t="shared" ref="G265" si="204">H265*$J$10</f>
        <v>4066807275.2454162</v>
      </c>
      <c r="H265" s="35">
        <f t="shared" si="199"/>
        <v>27112048501.636108</v>
      </c>
      <c r="I265" s="36"/>
      <c r="J265" s="36">
        <f t="shared" si="200"/>
        <v>27112048501.636108</v>
      </c>
    </row>
    <row r="266" spans="5:10" x14ac:dyDescent="0.25">
      <c r="E266" s="60"/>
      <c r="F266" s="34" t="s">
        <v>25</v>
      </c>
      <c r="G266" s="35">
        <f t="shared" ref="G266" si="205">H266*$J$10</f>
        <v>4636160293.7797747</v>
      </c>
      <c r="H266" s="35">
        <f t="shared" si="199"/>
        <v>30907735291.865166</v>
      </c>
      <c r="I266" s="36"/>
      <c r="J266" s="36">
        <f t="shared" si="200"/>
        <v>30907735291.865166</v>
      </c>
    </row>
    <row r="267" spans="5:10" x14ac:dyDescent="0.25">
      <c r="E267" s="60">
        <v>2033</v>
      </c>
      <c r="F267" s="55" t="s">
        <v>10</v>
      </c>
      <c r="G267" s="56">
        <f t="shared" ref="G267" si="206">H267*$J$10</f>
        <v>5285222734.9089432</v>
      </c>
      <c r="H267" s="56">
        <f t="shared" si="199"/>
        <v>35234818232.726288</v>
      </c>
      <c r="I267" s="57"/>
      <c r="J267" s="57">
        <f t="shared" si="200"/>
        <v>35234818232.726288</v>
      </c>
    </row>
    <row r="268" spans="5:10" x14ac:dyDescent="0.25">
      <c r="E268" s="60"/>
      <c r="F268" s="55" t="s">
        <v>12</v>
      </c>
      <c r="G268" s="56">
        <f t="shared" ref="G268" si="207">H268*$J$10</f>
        <v>6025153917.796195</v>
      </c>
      <c r="H268" s="56">
        <f t="shared" si="199"/>
        <v>40167692785.307968</v>
      </c>
      <c r="I268" s="57"/>
      <c r="J268" s="57">
        <f t="shared" si="200"/>
        <v>40167692785.307968</v>
      </c>
    </row>
    <row r="269" spans="5:10" x14ac:dyDescent="0.25">
      <c r="E269" s="60"/>
      <c r="F269" s="55" t="s">
        <v>14</v>
      </c>
      <c r="G269" s="56">
        <f t="shared" ref="G269" si="208">H269*$J$10</f>
        <v>6868675466.2876625</v>
      </c>
      <c r="H269" s="56">
        <f t="shared" si="199"/>
        <v>45791169775.251083</v>
      </c>
      <c r="I269" s="57"/>
      <c r="J269" s="57">
        <f t="shared" si="200"/>
        <v>45791169775.251083</v>
      </c>
    </row>
    <row r="270" spans="5:10" x14ac:dyDescent="0.25">
      <c r="E270" s="60"/>
      <c r="F270" s="55" t="s">
        <v>16</v>
      </c>
      <c r="G270" s="56">
        <f t="shared" ref="G270" si="209">H270*$J$10</f>
        <v>7830290031.5679359</v>
      </c>
      <c r="H270" s="56">
        <f t="shared" si="199"/>
        <v>52201933543.78624</v>
      </c>
      <c r="I270" s="57"/>
      <c r="J270" s="57">
        <f t="shared" si="200"/>
        <v>52201933543.78624</v>
      </c>
    </row>
    <row r="271" spans="5:10" x14ac:dyDescent="0.25">
      <c r="E271" s="60"/>
      <c r="F271" s="55" t="s">
        <v>18</v>
      </c>
      <c r="G271" s="56">
        <f t="shared" ref="G271" si="210">H271*$J$10</f>
        <v>8926530635.9874458</v>
      </c>
      <c r="H271" s="56">
        <f t="shared" si="199"/>
        <v>59510204239.916313</v>
      </c>
      <c r="I271" s="57"/>
      <c r="J271" s="57">
        <f t="shared" si="200"/>
        <v>59510204239.916313</v>
      </c>
    </row>
    <row r="272" spans="5:10" x14ac:dyDescent="0.25">
      <c r="E272" s="60"/>
      <c r="F272" s="55" t="s">
        <v>19</v>
      </c>
      <c r="G272" s="56">
        <f t="shared" ref="G272" si="211">H272*$J$10</f>
        <v>10176244925.02569</v>
      </c>
      <c r="H272" s="56">
        <f t="shared" si="199"/>
        <v>67841632833.504601</v>
      </c>
      <c r="I272" s="57"/>
      <c r="J272" s="57">
        <f t="shared" si="200"/>
        <v>67841632833.504601</v>
      </c>
    </row>
    <row r="273" spans="5:10" x14ac:dyDescent="0.25">
      <c r="E273" s="60"/>
      <c r="F273" s="55" t="s">
        <v>20</v>
      </c>
      <c r="G273" s="56">
        <f t="shared" ref="G273" si="212">H273*$J$10</f>
        <v>11600919214.529287</v>
      </c>
      <c r="H273" s="56">
        <f t="shared" ref="H273:H284" si="213">J272+(J272*$J$9)</f>
        <v>77339461430.195251</v>
      </c>
      <c r="I273" s="57"/>
      <c r="J273" s="57">
        <f t="shared" ref="J273:J284" si="214">H273-I273</f>
        <v>77339461430.195251</v>
      </c>
    </row>
    <row r="274" spans="5:10" x14ac:dyDescent="0.25">
      <c r="E274" s="60"/>
      <c r="F274" s="55" t="s">
        <v>21</v>
      </c>
      <c r="G274" s="56">
        <f t="shared" ref="G274" si="215">H274*$J$10</f>
        <v>13225047904.563389</v>
      </c>
      <c r="H274" s="56">
        <f t="shared" si="213"/>
        <v>88166986030.422592</v>
      </c>
      <c r="I274" s="57"/>
      <c r="J274" s="57">
        <f t="shared" si="214"/>
        <v>88166986030.422592</v>
      </c>
    </row>
    <row r="275" spans="5:10" x14ac:dyDescent="0.25">
      <c r="E275" s="60"/>
      <c r="F275" s="55" t="s">
        <v>22</v>
      </c>
      <c r="G275" s="56">
        <f t="shared" ref="G275" si="216">H275*$J$10</f>
        <v>15076554611.202265</v>
      </c>
      <c r="H275" s="56">
        <f t="shared" si="213"/>
        <v>100510364074.68176</v>
      </c>
      <c r="I275" s="57"/>
      <c r="J275" s="57">
        <f t="shared" si="214"/>
        <v>100510364074.68176</v>
      </c>
    </row>
    <row r="276" spans="5:10" x14ac:dyDescent="0.25">
      <c r="E276" s="60"/>
      <c r="F276" s="55" t="s">
        <v>23</v>
      </c>
      <c r="G276" s="56">
        <f t="shared" ref="G276" si="217">H276*$J$10</f>
        <v>17187272256.77058</v>
      </c>
      <c r="H276" s="56">
        <f t="shared" si="213"/>
        <v>114581815045.13721</v>
      </c>
      <c r="I276" s="57"/>
      <c r="J276" s="57">
        <f t="shared" si="214"/>
        <v>114581815045.13721</v>
      </c>
    </row>
    <row r="277" spans="5:10" x14ac:dyDescent="0.25">
      <c r="E277" s="60"/>
      <c r="F277" s="55" t="s">
        <v>24</v>
      </c>
      <c r="G277" s="56">
        <f t="shared" ref="G277" si="218">H277*$J$10</f>
        <v>19593490372.718464</v>
      </c>
      <c r="H277" s="56">
        <f t="shared" si="213"/>
        <v>130623269151.45642</v>
      </c>
      <c r="I277" s="57"/>
      <c r="J277" s="57">
        <f t="shared" si="214"/>
        <v>130623269151.45642</v>
      </c>
    </row>
    <row r="278" spans="5:10" x14ac:dyDescent="0.25">
      <c r="E278" s="60"/>
      <c r="F278" s="55" t="s">
        <v>25</v>
      </c>
      <c r="G278" s="56">
        <f t="shared" ref="G278" si="219">H278*$J$10</f>
        <v>22336579024.899044</v>
      </c>
      <c r="H278" s="56">
        <f t="shared" si="213"/>
        <v>148910526832.66031</v>
      </c>
      <c r="I278" s="57"/>
      <c r="J278" s="57">
        <f t="shared" si="214"/>
        <v>148910526832.66031</v>
      </c>
    </row>
    <row r="279" spans="5:10" x14ac:dyDescent="0.25">
      <c r="E279" s="60">
        <v>2033</v>
      </c>
      <c r="F279" s="27" t="s">
        <v>10</v>
      </c>
      <c r="G279" s="28">
        <f t="shared" ref="G279" si="220">H279*$J$10</f>
        <v>25463700088.384914</v>
      </c>
      <c r="H279" s="28">
        <f t="shared" si="213"/>
        <v>169758000589.23276</v>
      </c>
      <c r="I279" s="30"/>
      <c r="J279" s="30">
        <f t="shared" si="214"/>
        <v>169758000589.23276</v>
      </c>
    </row>
    <row r="280" spans="5:10" x14ac:dyDescent="0.25">
      <c r="E280" s="60"/>
      <c r="F280" s="27" t="s">
        <v>12</v>
      </c>
      <c r="G280" s="28">
        <f t="shared" ref="G280" si="221">H280*$J$10</f>
        <v>29028618100.758801</v>
      </c>
      <c r="H280" s="28">
        <f t="shared" si="213"/>
        <v>193524120671.72534</v>
      </c>
      <c r="I280" s="30"/>
      <c r="J280" s="30">
        <f t="shared" si="214"/>
        <v>193524120671.72534</v>
      </c>
    </row>
    <row r="281" spans="5:10" x14ac:dyDescent="0.25">
      <c r="E281" s="60"/>
      <c r="F281" s="27" t="s">
        <v>14</v>
      </c>
      <c r="G281" s="28">
        <f t="shared" ref="G281" si="222">H281*$J$10</f>
        <v>33092624634.865036</v>
      </c>
      <c r="H281" s="28">
        <f t="shared" si="213"/>
        <v>220617497565.76691</v>
      </c>
      <c r="I281" s="30"/>
      <c r="J281" s="30">
        <f t="shared" si="214"/>
        <v>220617497565.76691</v>
      </c>
    </row>
    <row r="282" spans="5:10" x14ac:dyDescent="0.25">
      <c r="E282" s="60"/>
      <c r="F282" s="27" t="s">
        <v>16</v>
      </c>
      <c r="G282" s="28">
        <f t="shared" ref="G282" si="223">H282*$J$10</f>
        <v>37725592083.74614</v>
      </c>
      <c r="H282" s="28">
        <f t="shared" si="213"/>
        <v>251503947224.97427</v>
      </c>
      <c r="I282" s="30"/>
      <c r="J282" s="30">
        <f t="shared" si="214"/>
        <v>251503947224.97427</v>
      </c>
    </row>
    <row r="283" spans="5:10" x14ac:dyDescent="0.25">
      <c r="E283" s="60"/>
      <c r="F283" s="27" t="s">
        <v>18</v>
      </c>
      <c r="G283" s="28">
        <f t="shared" ref="G283" si="224">H283*$J$10</f>
        <v>43007174975.470604</v>
      </c>
      <c r="H283" s="28">
        <f t="shared" si="213"/>
        <v>286714499836.4707</v>
      </c>
      <c r="I283" s="30"/>
      <c r="J283" s="30">
        <f t="shared" si="214"/>
        <v>286714499836.4707</v>
      </c>
    </row>
    <row r="284" spans="5:10" x14ac:dyDescent="0.25">
      <c r="E284" s="60"/>
      <c r="F284" s="27" t="s">
        <v>19</v>
      </c>
      <c r="G284" s="28">
        <f t="shared" ref="G284" si="225">H284*$J$10</f>
        <v>49028179472.036491</v>
      </c>
      <c r="H284" s="28">
        <f t="shared" si="213"/>
        <v>326854529813.5766</v>
      </c>
      <c r="I284" s="30"/>
      <c r="J284" s="30">
        <f t="shared" si="214"/>
        <v>326854529813.5766</v>
      </c>
    </row>
    <row r="285" spans="5:10" x14ac:dyDescent="0.25">
      <c r="E285" s="60"/>
      <c r="F285" s="27" t="s">
        <v>20</v>
      </c>
      <c r="G285" s="28">
        <f t="shared" ref="G285" si="226">H285*$J$10</f>
        <v>55892124598.12159</v>
      </c>
      <c r="H285" s="28">
        <f t="shared" ref="H285:H296" si="227">J284+(J284*$J$9)</f>
        <v>372614163987.47729</v>
      </c>
      <c r="I285" s="30"/>
      <c r="J285" s="30">
        <f t="shared" ref="J285:J296" si="228">H285-I285</f>
        <v>372614163987.47729</v>
      </c>
    </row>
    <row r="286" spans="5:10" x14ac:dyDescent="0.25">
      <c r="E286" s="60"/>
      <c r="F286" s="27" t="s">
        <v>21</v>
      </c>
      <c r="G286" s="28">
        <f t="shared" ref="G286" si="229">H286*$J$10</f>
        <v>63717022041.858612</v>
      </c>
      <c r="H286" s="28">
        <f t="shared" si="227"/>
        <v>424780146945.72412</v>
      </c>
      <c r="I286" s="30"/>
      <c r="J286" s="30">
        <f t="shared" si="228"/>
        <v>424780146945.72412</v>
      </c>
    </row>
    <row r="287" spans="5:10" x14ac:dyDescent="0.25">
      <c r="E287" s="60"/>
      <c r="F287" s="27" t="s">
        <v>22</v>
      </c>
      <c r="G287" s="28">
        <f t="shared" ref="G287" si="230">H287*$J$10</f>
        <v>72637405127.718826</v>
      </c>
      <c r="H287" s="28">
        <f t="shared" si="227"/>
        <v>484249367518.12549</v>
      </c>
      <c r="I287" s="30"/>
      <c r="J287" s="30">
        <f t="shared" si="228"/>
        <v>484249367518.12549</v>
      </c>
    </row>
    <row r="288" spans="5:10" x14ac:dyDescent="0.25">
      <c r="E288" s="60"/>
      <c r="F288" s="27" t="s">
        <v>23</v>
      </c>
      <c r="G288" s="28">
        <f t="shared" ref="G288" si="231">H288*$J$10</f>
        <v>82806641845.599457</v>
      </c>
      <c r="H288" s="28">
        <f t="shared" si="227"/>
        <v>552044278970.66309</v>
      </c>
      <c r="I288" s="30"/>
      <c r="J288" s="30">
        <f t="shared" si="228"/>
        <v>552044278970.66309</v>
      </c>
    </row>
    <row r="289" spans="5:10" x14ac:dyDescent="0.25">
      <c r="E289" s="60"/>
      <c r="F289" s="27" t="s">
        <v>24</v>
      </c>
      <c r="G289" s="28">
        <f t="shared" ref="G289" si="232">H289*$J$10</f>
        <v>94399571703.983383</v>
      </c>
      <c r="H289" s="28">
        <f t="shared" si="227"/>
        <v>629330478026.55591</v>
      </c>
      <c r="I289" s="30"/>
      <c r="J289" s="30">
        <f t="shared" si="228"/>
        <v>629330478026.55591</v>
      </c>
    </row>
    <row r="290" spans="5:10" x14ac:dyDescent="0.25">
      <c r="E290" s="60"/>
      <c r="F290" s="27" t="s">
        <v>25</v>
      </c>
      <c r="G290" s="28">
        <f t="shared" ref="G290" si="233">H290*$J$10</f>
        <v>107615511742.54105</v>
      </c>
      <c r="H290" s="28">
        <f t="shared" si="227"/>
        <v>717436744950.27368</v>
      </c>
      <c r="I290" s="30"/>
      <c r="J290" s="30">
        <f t="shared" si="228"/>
        <v>717436744950.27368</v>
      </c>
    </row>
    <row r="291" spans="5:10" x14ac:dyDescent="0.25">
      <c r="F291" s="27" t="s">
        <v>10</v>
      </c>
      <c r="G291" s="28">
        <f t="shared" ref="G291" si="234">H291*$J$10</f>
        <v>122681683386.4968</v>
      </c>
      <c r="H291" s="28">
        <f t="shared" si="227"/>
        <v>817877889243.31201</v>
      </c>
      <c r="I291" s="30"/>
      <c r="J291" s="30">
        <f t="shared" si="228"/>
        <v>817877889243.31201</v>
      </c>
    </row>
    <row r="292" spans="5:10" x14ac:dyDescent="0.25">
      <c r="E292" s="60">
        <v>2033</v>
      </c>
      <c r="F292" s="27" t="s">
        <v>12</v>
      </c>
      <c r="G292" s="28">
        <f t="shared" ref="G292" si="235">H292*$J$10</f>
        <v>139857119060.60635</v>
      </c>
      <c r="H292" s="28">
        <f t="shared" si="227"/>
        <v>932380793737.37573</v>
      </c>
      <c r="I292" s="30"/>
      <c r="J292" s="30">
        <f t="shared" si="228"/>
        <v>932380793737.37573</v>
      </c>
    </row>
    <row r="293" spans="5:10" x14ac:dyDescent="0.25">
      <c r="E293" s="60"/>
      <c r="F293" s="27" t="s">
        <v>14</v>
      </c>
      <c r="G293" s="28">
        <f t="shared" ref="G293" si="236">H293*$J$10</f>
        <v>159437115729.09125</v>
      </c>
      <c r="H293" s="28">
        <f t="shared" si="227"/>
        <v>1062914104860.6084</v>
      </c>
      <c r="I293" s="30"/>
      <c r="J293" s="30">
        <f t="shared" si="228"/>
        <v>1062914104860.6084</v>
      </c>
    </row>
    <row r="294" spans="5:10" x14ac:dyDescent="0.25">
      <c r="E294" s="60"/>
      <c r="F294" s="27" t="s">
        <v>16</v>
      </c>
      <c r="G294" s="28">
        <f t="shared" ref="G294" si="237">H294*$J$10</f>
        <v>181758311931.16403</v>
      </c>
      <c r="H294" s="28">
        <f t="shared" si="227"/>
        <v>1211722079541.0935</v>
      </c>
      <c r="I294" s="30"/>
      <c r="J294" s="30">
        <f t="shared" si="228"/>
        <v>1211722079541.0935</v>
      </c>
    </row>
    <row r="295" spans="5:10" x14ac:dyDescent="0.25">
      <c r="E295" s="60"/>
      <c r="F295" s="27" t="s">
        <v>18</v>
      </c>
      <c r="G295" s="28">
        <f t="shared" ref="G295" si="238">H295*$J$10</f>
        <v>207204475601.52701</v>
      </c>
      <c r="H295" s="28">
        <f t="shared" si="227"/>
        <v>1381363170676.8467</v>
      </c>
      <c r="I295" s="30"/>
      <c r="J295" s="30">
        <f t="shared" si="228"/>
        <v>1381363170676.8467</v>
      </c>
    </row>
    <row r="296" spans="5:10" x14ac:dyDescent="0.25">
      <c r="E296" s="60"/>
      <c r="F296" s="27" t="s">
        <v>19</v>
      </c>
      <c r="G296" s="28">
        <f t="shared" ref="G296" si="239">H296*$J$10</f>
        <v>236213102185.74078</v>
      </c>
      <c r="H296" s="28">
        <f t="shared" si="227"/>
        <v>1574754014571.6052</v>
      </c>
      <c r="I296" s="30"/>
      <c r="J296" s="30">
        <f t="shared" si="228"/>
        <v>1574754014571.6052</v>
      </c>
    </row>
    <row r="297" spans="5:10" x14ac:dyDescent="0.25">
      <c r="E297" s="60"/>
      <c r="F297" s="27" t="s">
        <v>20</v>
      </c>
      <c r="G297" s="28">
        <f t="shared" ref="G297" si="240">H297*$J$10</f>
        <v>269282936491.74448</v>
      </c>
      <c r="H297" s="28">
        <f t="shared" ref="H297:H302" si="241">J296+(J296*$J$9)</f>
        <v>1795219576611.6299</v>
      </c>
      <c r="I297" s="30"/>
      <c r="J297" s="30">
        <f t="shared" ref="J297:J302" si="242">H297-I297</f>
        <v>1795219576611.6299</v>
      </c>
    </row>
    <row r="298" spans="5:10" x14ac:dyDescent="0.25">
      <c r="E298" s="60"/>
      <c r="F298" s="27" t="s">
        <v>21</v>
      </c>
      <c r="G298" s="28">
        <f t="shared" ref="G298" si="243">H298*$J$10</f>
        <v>306982547600.58868</v>
      </c>
      <c r="H298" s="28">
        <f t="shared" si="241"/>
        <v>2046550317337.2581</v>
      </c>
      <c r="I298" s="30"/>
      <c r="J298" s="30">
        <f t="shared" si="242"/>
        <v>2046550317337.2581</v>
      </c>
    </row>
    <row r="299" spans="5:10" x14ac:dyDescent="0.25">
      <c r="E299" s="60"/>
      <c r="F299" s="27" t="s">
        <v>22</v>
      </c>
      <c r="G299" s="28">
        <f t="shared" ref="G299" si="244">H299*$J$10</f>
        <v>349960104264.67108</v>
      </c>
      <c r="H299" s="28">
        <f t="shared" si="241"/>
        <v>2333067361764.4741</v>
      </c>
      <c r="I299" s="30"/>
      <c r="J299" s="30">
        <f t="shared" si="242"/>
        <v>2333067361764.4741</v>
      </c>
    </row>
    <row r="300" spans="5:10" x14ac:dyDescent="0.25">
      <c r="E300" s="60"/>
      <c r="F300" s="27" t="s">
        <v>23</v>
      </c>
      <c r="G300" s="28">
        <f t="shared" ref="G300" si="245">H300*$J$10</f>
        <v>398954518861.72504</v>
      </c>
      <c r="H300" s="28">
        <f t="shared" si="241"/>
        <v>2659696792411.5005</v>
      </c>
      <c r="I300" s="30"/>
      <c r="J300" s="30">
        <f t="shared" si="242"/>
        <v>2659696792411.5005</v>
      </c>
    </row>
    <row r="301" spans="5:10" x14ac:dyDescent="0.25">
      <c r="E301" s="60"/>
      <c r="F301" s="27" t="s">
        <v>24</v>
      </c>
      <c r="G301" s="28">
        <f t="shared" ref="G301" si="246">H301*$J$10</f>
        <v>454808151502.36652</v>
      </c>
      <c r="H301" s="28">
        <f t="shared" si="241"/>
        <v>3032054343349.1104</v>
      </c>
      <c r="I301" s="30"/>
      <c r="J301" s="30">
        <f t="shared" si="242"/>
        <v>3032054343349.1104</v>
      </c>
    </row>
    <row r="302" spans="5:10" x14ac:dyDescent="0.25">
      <c r="E302" s="60"/>
      <c r="F302" s="27" t="s">
        <v>25</v>
      </c>
      <c r="G302" s="28">
        <f t="shared" ref="G302" si="247">H302*$J$10</f>
        <v>518481292712.69788</v>
      </c>
      <c r="H302" s="28">
        <f t="shared" si="241"/>
        <v>3456541951417.9858</v>
      </c>
      <c r="I302" s="30"/>
      <c r="J302" s="30">
        <f t="shared" si="242"/>
        <v>3456541951417.9858</v>
      </c>
    </row>
    <row r="303" spans="5:10" x14ac:dyDescent="0.25">
      <c r="E303" s="60"/>
    </row>
  </sheetData>
  <mergeCells count="24">
    <mergeCell ref="E292:E303"/>
    <mergeCell ref="E159:E170"/>
    <mergeCell ref="E171:E182"/>
    <mergeCell ref="E183:E194"/>
    <mergeCell ref="E195:E206"/>
    <mergeCell ref="E207:E218"/>
    <mergeCell ref="E219:E230"/>
    <mergeCell ref="E231:E242"/>
    <mergeCell ref="E243:E254"/>
    <mergeCell ref="E255:E266"/>
    <mergeCell ref="E267:E278"/>
    <mergeCell ref="E279:E290"/>
    <mergeCell ref="E147:E158"/>
    <mergeCell ref="E15:E26"/>
    <mergeCell ref="E27:E38"/>
    <mergeCell ref="E39:E50"/>
    <mergeCell ref="E51:E62"/>
    <mergeCell ref="E63:E74"/>
    <mergeCell ref="E75:E86"/>
    <mergeCell ref="E87:E98"/>
    <mergeCell ref="E99:E110"/>
    <mergeCell ref="E111:E122"/>
    <mergeCell ref="E123:E134"/>
    <mergeCell ref="E135:E146"/>
  </mergeCells>
  <phoneticPr fontId="4" type="noConversion"/>
  <conditionalFormatting sqref="G15:J62 G63:H86 J63:J86">
    <cfRule type="cellIs" dxfId="18" priority="20" operator="lessThanOrEqual">
      <formula>0</formula>
    </cfRule>
  </conditionalFormatting>
  <conditionalFormatting sqref="G291:H302 J291:J302">
    <cfRule type="cellIs" dxfId="17" priority="1" operator="lessThanOrEqual">
      <formula>0</formula>
    </cfRule>
  </conditionalFormatting>
  <conditionalFormatting sqref="G87:H98 J87:J98">
    <cfRule type="cellIs" dxfId="16" priority="18" operator="lessThanOrEqual">
      <formula>0</formula>
    </cfRule>
  </conditionalFormatting>
  <conditionalFormatting sqref="G99:H110 J99:J110">
    <cfRule type="cellIs" dxfId="15" priority="17" operator="lessThanOrEqual">
      <formula>0</formula>
    </cfRule>
  </conditionalFormatting>
  <conditionalFormatting sqref="G111:H122 J111:J122">
    <cfRule type="cellIs" dxfId="14" priority="16" operator="lessThanOrEqual">
      <formula>0</formula>
    </cfRule>
  </conditionalFormatting>
  <conditionalFormatting sqref="G123:H134 J123:J134">
    <cfRule type="cellIs" dxfId="13" priority="15" operator="lessThanOrEqual">
      <formula>0</formula>
    </cfRule>
  </conditionalFormatting>
  <conditionalFormatting sqref="G135:H146 J135:J146">
    <cfRule type="cellIs" dxfId="12" priority="14" operator="lessThanOrEqual">
      <formula>0</formula>
    </cfRule>
  </conditionalFormatting>
  <conditionalFormatting sqref="G147:H158 J147:J158">
    <cfRule type="cellIs" dxfId="11" priority="13" operator="lessThanOrEqual">
      <formula>0</formula>
    </cfRule>
  </conditionalFormatting>
  <conditionalFormatting sqref="G159:H170 J159:J170">
    <cfRule type="cellIs" dxfId="10" priority="12" operator="lessThanOrEqual">
      <formula>0</formula>
    </cfRule>
  </conditionalFormatting>
  <conditionalFormatting sqref="G171:H182 J171:J182">
    <cfRule type="cellIs" dxfId="9" priority="11" operator="lessThanOrEqual">
      <formula>0</formula>
    </cfRule>
  </conditionalFormatting>
  <conditionalFormatting sqref="G183:H194 J183:J194">
    <cfRule type="cellIs" dxfId="8" priority="10" operator="lessThanOrEqual">
      <formula>0</formula>
    </cfRule>
  </conditionalFormatting>
  <conditionalFormatting sqref="G195:H206 J195:J206">
    <cfRule type="cellIs" dxfId="7" priority="9" operator="lessThanOrEqual">
      <formula>0</formula>
    </cfRule>
  </conditionalFormatting>
  <conditionalFormatting sqref="G207:H218 J207:J218">
    <cfRule type="cellIs" dxfId="6" priority="8" operator="lessThanOrEqual">
      <formula>0</formula>
    </cfRule>
  </conditionalFormatting>
  <conditionalFormatting sqref="G219:H230 J219:J230">
    <cfRule type="cellIs" dxfId="5" priority="7" operator="lessThanOrEqual">
      <formula>0</formula>
    </cfRule>
  </conditionalFormatting>
  <conditionalFormatting sqref="G231:H242 J231:J242">
    <cfRule type="cellIs" dxfId="4" priority="6" operator="lessThanOrEqual">
      <formula>0</formula>
    </cfRule>
  </conditionalFormatting>
  <conditionalFormatting sqref="G243:H254 J243:J254">
    <cfRule type="cellIs" dxfId="3" priority="5" operator="lessThanOrEqual">
      <formula>0</formula>
    </cfRule>
  </conditionalFormatting>
  <conditionalFormatting sqref="G255:H266 J255:J266">
    <cfRule type="cellIs" dxfId="2" priority="4" operator="lessThanOrEqual">
      <formula>0</formula>
    </cfRule>
  </conditionalFormatting>
  <conditionalFormatting sqref="G267:H278 J267:J278">
    <cfRule type="cellIs" dxfId="1" priority="3" operator="lessThanOrEqual">
      <formula>0</formula>
    </cfRule>
  </conditionalFormatting>
  <conditionalFormatting sqref="G279:H290 J279:J290">
    <cfRule type="cellIs" dxfId="0" priority="2" operator="lessThanOrEqual">
      <formula>0</formula>
    </cfRule>
  </conditionalFormatting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Flavio Teixeira</dc:creator>
  <cp:keywords/>
  <dc:description/>
  <cp:lastModifiedBy>Flavio Teixeira</cp:lastModifiedBy>
  <cp:revision/>
  <dcterms:created xsi:type="dcterms:W3CDTF">2021-12-14T00:36:25Z</dcterms:created>
  <dcterms:modified xsi:type="dcterms:W3CDTF">2021-12-17T01:52:37Z</dcterms:modified>
  <cp:category/>
  <cp:contentStatus/>
</cp:coreProperties>
</file>